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tabRatio="884" activeTab="1"/>
  </bookViews>
  <sheets>
    <sheet name="Planilla General" sheetId="1" r:id="rId1"/>
    <sheet name="Planta Facultades" sheetId="2" r:id="rId2"/>
    <sheet name="Planta Colegios" sheetId="3" r:id="rId3"/>
    <sheet name="Planta No Docente" sheetId="4" r:id="rId4"/>
    <sheet name="Planta Autoridades" sheetId="5" r:id="rId5"/>
    <sheet name="Escala Universitario" sheetId="6" r:id="rId6"/>
    <sheet name="Escala Preuniversitario" sheetId="7" r:id="rId7"/>
    <sheet name="Escala Autoridades" sheetId="8" r:id="rId8"/>
    <sheet name="Escala Gabinete" sheetId="9" r:id="rId9"/>
    <sheet name="Escala No docente" sheetId="10" r:id="rId10"/>
    <sheet name="Gastos Funcionamiento" sheetId="11" r:id="rId11"/>
    <sheet name="Gastos de Representación" sheetId="12" r:id="rId12"/>
  </sheets>
  <definedNames>
    <definedName name="_xlnm.Print_Titles" localSheetId="8">'Escala Gabinete'!$1:$4</definedName>
    <definedName name="_xlnm.Print_Titles" localSheetId="2">'Planta Colegios'!$1:$4</definedName>
  </definedNames>
  <calcPr fullCalcOnLoad="1"/>
</workbook>
</file>

<file path=xl/sharedStrings.xml><?xml version="1.0" encoding="utf-8"?>
<sst xmlns="http://schemas.openxmlformats.org/spreadsheetml/2006/main" count="397" uniqueCount="289">
  <si>
    <t>ABSA</t>
  </si>
  <si>
    <t>INTERNET</t>
  </si>
  <si>
    <t>COMISION DE DISCAPACIDAD</t>
  </si>
  <si>
    <t>RED DE MUSEOS</t>
  </si>
  <si>
    <t xml:space="preserve">INGRESOS </t>
  </si>
  <si>
    <t>EGRESOS</t>
  </si>
  <si>
    <t>INCISO 1 - GASTOS EN PERSONAL</t>
  </si>
  <si>
    <t>INCISOS 2, 3 y 4</t>
  </si>
  <si>
    <t>SALUD</t>
  </si>
  <si>
    <t>SAMI</t>
  </si>
  <si>
    <t>BECAS ESTUDIANTILES</t>
  </si>
  <si>
    <t>BECAS DE EXPERIENCIA LABORAL</t>
  </si>
  <si>
    <t>NUEVOS ESPACIOS</t>
  </si>
  <si>
    <t>PREBI - SEDICI</t>
  </si>
  <si>
    <t>PROGRAMA VIAJES DE CAMPAÑA</t>
  </si>
  <si>
    <t>PROGRAMA CEPROM</t>
  </si>
  <si>
    <t>CAPACITACION NO DOCENTE</t>
  </si>
  <si>
    <t>EDIFICIO EN FLORENCIO VARELA</t>
  </si>
  <si>
    <t>INCISO 5- TRANSFERENCIAS</t>
  </si>
  <si>
    <t>TOTAL INCISO 5</t>
  </si>
  <si>
    <t>TOTALES</t>
  </si>
  <si>
    <t>Cargo</t>
  </si>
  <si>
    <t>ANEXO 1</t>
  </si>
  <si>
    <t>Dedicacion</t>
  </si>
  <si>
    <t>Exclusiva</t>
  </si>
  <si>
    <t>Semiexclusiva</t>
  </si>
  <si>
    <t>Simple</t>
  </si>
  <si>
    <t xml:space="preserve">Titular </t>
  </si>
  <si>
    <t xml:space="preserve">JTP </t>
  </si>
  <si>
    <t>Total</t>
  </si>
  <si>
    <t>Presidencia</t>
  </si>
  <si>
    <t>Cs. Agrarias</t>
  </si>
  <si>
    <t>Ingenieria</t>
  </si>
  <si>
    <t>Cs.Juridicas</t>
  </si>
  <si>
    <t>Humanidades</t>
  </si>
  <si>
    <t>Cs.Veterinarias</t>
  </si>
  <si>
    <t>Cs. Exactas</t>
  </si>
  <si>
    <t>Cs. Médicas</t>
  </si>
  <si>
    <t>Cs. Economicas</t>
  </si>
  <si>
    <t>Cs. Naturales</t>
  </si>
  <si>
    <t>Arquitectura</t>
  </si>
  <si>
    <t>Cs. Astronómicas</t>
  </si>
  <si>
    <t>Bellas Artes</t>
  </si>
  <si>
    <t>Periodismo</t>
  </si>
  <si>
    <t>Odontología</t>
  </si>
  <si>
    <t>Trabajo Social</t>
  </si>
  <si>
    <t>Informatica</t>
  </si>
  <si>
    <t>Colegio Nacional</t>
  </si>
  <si>
    <t>Escuela Inchausti</t>
  </si>
  <si>
    <t>I.E.F</t>
  </si>
  <si>
    <t>GASTOS DE FUNCIONAMIENTO</t>
  </si>
  <si>
    <t>COMEDOR ESTUDIANTIL</t>
  </si>
  <si>
    <t>CAPACITACION DOCENTE</t>
  </si>
  <si>
    <t>CASLEO</t>
  </si>
  <si>
    <t>A ESPERA DE FUTUROS REFUERZOS PRESUPUESTARIOS</t>
  </si>
  <si>
    <t>PROGRAMAS DE BIENESTAR ESTUDIANTIL</t>
  </si>
  <si>
    <t>UNIDAD PRODUCTORA DE MEDICAMENTOS</t>
  </si>
  <si>
    <t>ANEXO 2</t>
  </si>
  <si>
    <t>ANEXO 3</t>
  </si>
  <si>
    <t>MUSEO DE CIENCIAS NATURALES</t>
  </si>
  <si>
    <t>EDIFICIO REFORMA UNIVERSITARIA</t>
  </si>
  <si>
    <t>CUOTAS ORGANIZACIONES NACIONALES E INTERNACIONALES</t>
  </si>
  <si>
    <t>I.O.M.A.</t>
  </si>
  <si>
    <t>CURSOS DE NIVELACION</t>
  </si>
  <si>
    <t>TALLER DE TEATRO DE LA UNLP</t>
  </si>
  <si>
    <t>INCREMENTO</t>
  </si>
  <si>
    <t>TRANSPORTE Y BOLETO UNIVERSITARIO</t>
  </si>
  <si>
    <t>SEGURIDAD Y EMERGENCIAS EDILICIAS</t>
  </si>
  <si>
    <t>INCREMENTO
2009</t>
  </si>
  <si>
    <t>DISTRIBUCION PRESUPUESTO 2009</t>
  </si>
  <si>
    <t>CIENCIA Y TECNICA</t>
  </si>
  <si>
    <t>PROGRAMA ESCALA-AUGM Y OTROS CONVENIOS INTERNACIONALES</t>
  </si>
  <si>
    <t>CARRERA DOCENTE Y ESPECIALIZACION EN DOCENCIA UNIVERSITARIA</t>
  </si>
  <si>
    <t>DOCTORADOS GRATUITOS PARA DOCENTES DE LA UNLP</t>
  </si>
  <si>
    <t>ESCUELA LATINOAMERICANA DE POSGRADO</t>
  </si>
  <si>
    <t>PROGRAMA DE CONTENCION Y ORIENTACION DE ALUMNOS</t>
  </si>
  <si>
    <t>AÑO
2008</t>
  </si>
  <si>
    <t>TOTAL
2009</t>
  </si>
  <si>
    <t>ACCESIBILIDAD A LAS PRACTICAS DE FACULTAD</t>
  </si>
  <si>
    <t>EDUCACION A DISTANCIA Y PROGRAMA CAVILA</t>
  </si>
  <si>
    <t>INSUMOS DOCENTES ACADEMICOS</t>
  </si>
  <si>
    <t>ASUNTOS ACADEMICOS</t>
  </si>
  <si>
    <t>BIENESTAR ESTUDIANTIL</t>
  </si>
  <si>
    <t>EXTENSION UNIVERSITARIA</t>
  </si>
  <si>
    <t>RELACIONES INSTITUCIONALES</t>
  </si>
  <si>
    <t>GESTION</t>
  </si>
  <si>
    <t>%</t>
  </si>
  <si>
    <t>PROYECTOS Y PROGRAMAS DE EXTENSION</t>
  </si>
  <si>
    <t>Ciencias Agrarias y Forestales</t>
  </si>
  <si>
    <t>Ingeniería</t>
  </si>
  <si>
    <t>Ciencias Jurídicas y Sociales</t>
  </si>
  <si>
    <t>Humanidades y Ciencias de la Educación</t>
  </si>
  <si>
    <t>Ciencias Veterinarias</t>
  </si>
  <si>
    <t>Ciencias Exactas</t>
  </si>
  <si>
    <t>Ciencias Médicas</t>
  </si>
  <si>
    <t>Ciencias Económicas</t>
  </si>
  <si>
    <t>Ciencias Naturales y Museo</t>
  </si>
  <si>
    <t>Arquitectura y Urbanismo</t>
  </si>
  <si>
    <t>Ciencias Astronómicas y Geofísicas</t>
  </si>
  <si>
    <t>Periodismo y Comunicación Social</t>
  </si>
  <si>
    <t>Informáticas</t>
  </si>
  <si>
    <t>Psicología</t>
  </si>
  <si>
    <t>Liceo</t>
  </si>
  <si>
    <t>Bachillerato</t>
  </si>
  <si>
    <t>Escuela Anexa</t>
  </si>
  <si>
    <t>Instituto de Educación Física</t>
  </si>
  <si>
    <t>CeSPI</t>
  </si>
  <si>
    <t>Samay Huasi</t>
  </si>
  <si>
    <t>Biblioteca Pública</t>
  </si>
  <si>
    <t>Radio Universidad</t>
  </si>
  <si>
    <t>Dirección de Construcciones</t>
  </si>
  <si>
    <t>Seguridad</t>
  </si>
  <si>
    <t>Dirección de Salud</t>
  </si>
  <si>
    <t>Editorial</t>
  </si>
  <si>
    <t>GASTOS DE FUNCIONAMIENTO (FACULTADES Y DEPENDENCIAS)</t>
  </si>
  <si>
    <t>INSUMOS ACADEMICOS (2º CUOTA)</t>
  </si>
  <si>
    <t>UNIVERSIDAD NACIONAL DE LA PLATA</t>
  </si>
  <si>
    <t>COLEGIO NACIONAL</t>
  </si>
  <si>
    <t>LICEO</t>
  </si>
  <si>
    <t>ESCUELA GRADUADA</t>
  </si>
  <si>
    <t>JARDIN MATERNAL</t>
  </si>
  <si>
    <t>TOTAL</t>
  </si>
  <si>
    <t>BACHILLE-RATO</t>
  </si>
  <si>
    <r>
      <t xml:space="preserve">3 HC </t>
    </r>
    <r>
      <rPr>
        <sz val="8"/>
        <rFont val="Verdana"/>
        <family val="2"/>
      </rPr>
      <t>(horas, no cargos)</t>
    </r>
  </si>
  <si>
    <t>PLANTA PERSONAL DOCENTE POR UNIDAD ACADEMICA</t>
  </si>
  <si>
    <t>Aso-ciado</t>
  </si>
  <si>
    <t>Ayud. de 1º</t>
  </si>
  <si>
    <t>Ayud. de 2º</t>
  </si>
  <si>
    <t>CATEGORIA</t>
  </si>
  <si>
    <t>BASICO</t>
  </si>
  <si>
    <t>ANTIGÜEDAD</t>
  </si>
  <si>
    <t>ADICIONAL REMUNERATIVO NO BONIFICABLE</t>
  </si>
  <si>
    <t>TOTAL NOMINAL CON APORTES</t>
  </si>
  <si>
    <t>TOTAL
NOMINAL</t>
  </si>
  <si>
    <t>SUMA
NO REMUNERATIVO NO BONIFICABLE</t>
  </si>
  <si>
    <t>ADICIONAL
REMUNERATIVO
NO BONIFICABLE</t>
  </si>
  <si>
    <t>TOTAL NOMINAL SIN APORTES</t>
  </si>
  <si>
    <t>CARGO</t>
  </si>
  <si>
    <t>Titular Exclusiva</t>
  </si>
  <si>
    <t>Asociado Exclusiva</t>
  </si>
  <si>
    <t>Adjunto Exclusiva</t>
  </si>
  <si>
    <t>JTP Exclusiva</t>
  </si>
  <si>
    <t>Ayudante de 1º Exclusiva</t>
  </si>
  <si>
    <t>Titular Semiexclusiva</t>
  </si>
  <si>
    <t>Asociado Semiexclusiva</t>
  </si>
  <si>
    <t>Adjunto Semiexclusiva</t>
  </si>
  <si>
    <t>JTP Semiexclusiva</t>
  </si>
  <si>
    <t>Ayudante de 1º Semiexclusiva</t>
  </si>
  <si>
    <t>Titular Simple</t>
  </si>
  <si>
    <t>Asociado Simple</t>
  </si>
  <si>
    <t>Adjunto Simple</t>
  </si>
  <si>
    <t>JTP Simple</t>
  </si>
  <si>
    <t>Ayudante de 1º Simple</t>
  </si>
  <si>
    <t>Ayudante de 2º Simple</t>
  </si>
  <si>
    <t>ESCALA SALARIAL DOCENTE UNIVERSITARIO (DIC/08)</t>
  </si>
  <si>
    <t>ESCALA SALARIAL NO DOCENTE (DIC/08)</t>
  </si>
  <si>
    <t>ADICIONAL
REMUNERATIVO
NO BONIFICABLE
(hasta 4A 11M)</t>
  </si>
  <si>
    <t>PARITARIA
NO BONIFICABLE</t>
  </si>
  <si>
    <t>hasta 4A</t>
  </si>
  <si>
    <t>de 5A a 6A</t>
  </si>
  <si>
    <t>FONID</t>
  </si>
  <si>
    <t>Director de 1ª</t>
  </si>
  <si>
    <t>Vice-Director de 1ª</t>
  </si>
  <si>
    <t>Director de Jardín de Infantes</t>
  </si>
  <si>
    <t>Vice-Director de Jardín de Infantes</t>
  </si>
  <si>
    <t>Secretario de 1ª</t>
  </si>
  <si>
    <t>Maestro Celador</t>
  </si>
  <si>
    <t>Bibliotecario</t>
  </si>
  <si>
    <t>Jefe de Preceptores de 1ª</t>
  </si>
  <si>
    <t>Ayudante de Clases Prácticas</t>
  </si>
  <si>
    <t>Preceptor</t>
  </si>
  <si>
    <t>Horas Catedra (Nivel Medio)</t>
  </si>
  <si>
    <t>ESCALA SALARIAL DOCENTE PREUNIVERSITARIO (DIC/08)</t>
  </si>
  <si>
    <t>PARITARIA</t>
  </si>
  <si>
    <t>ADICIONAL NO REMUNERATIVO NO BONIFICABLE</t>
  </si>
  <si>
    <t>TOTAL NOMINAL</t>
  </si>
  <si>
    <t>Director de Jardín de Infantes (Guardería)</t>
  </si>
  <si>
    <t>Maestro Celador (Guardería)</t>
  </si>
  <si>
    <t>Vice-Director de Jardín de Infantes (Guardería)</t>
  </si>
  <si>
    <t>Maestro de Enseñanza General</t>
  </si>
  <si>
    <t>Maestro de Grado Esc. c/Secretaría (Guardería)</t>
  </si>
  <si>
    <t xml:space="preserve">Maestro de Grado Esc. c/Secretaría </t>
  </si>
  <si>
    <t>Maestro Especial Enseñanza Media y Superior</t>
  </si>
  <si>
    <t>Maestro Especial de Escuela Común (10 hs)</t>
  </si>
  <si>
    <t>Jefe de Departamento Educación Física</t>
  </si>
  <si>
    <t>Regente Departamento de Aplic. de 1ª</t>
  </si>
  <si>
    <t>Regente Departamento de Aplic. de 2ª</t>
  </si>
  <si>
    <t>Sub-Regente Departamento de Aplic. de 2ª</t>
  </si>
  <si>
    <t>Maestro de Grado Departamento de Aplic.</t>
  </si>
  <si>
    <t>Adicional igual a la diferencia entre el salario de bolsillo + la cuota FONID ($110) y $1.040. Límite 2 asignaciones por docente</t>
  </si>
  <si>
    <t>Presidente</t>
  </si>
  <si>
    <t>Vice-Presidente Dedicación Exclusiva</t>
  </si>
  <si>
    <t>Vice-Presidente Tiempo Completo</t>
  </si>
  <si>
    <t>Vice-Presidente Tiempo Parcial</t>
  </si>
  <si>
    <t>Vice-Presidente Dedicación Simple</t>
  </si>
  <si>
    <t>Secretario Universitario Dedicación Exclusiva</t>
  </si>
  <si>
    <t>Secretario Universitario Tiempo Completo</t>
  </si>
  <si>
    <t>Secretario Universitario Tiempo Parcial</t>
  </si>
  <si>
    <t>Secretario Universitario Dedicación Simple</t>
  </si>
  <si>
    <t>Decano Dedicación Exclusiva</t>
  </si>
  <si>
    <t>Decano Tiempo Completo</t>
  </si>
  <si>
    <t>Decano Tiempo Parcial</t>
  </si>
  <si>
    <t>Decano Dedicación Simple</t>
  </si>
  <si>
    <t>Vice-Decano Dedicación Exclusiva</t>
  </si>
  <si>
    <t>Vice-Decano Tiempo Completo</t>
  </si>
  <si>
    <t>Vice-Decano Tiempo Parcial</t>
  </si>
  <si>
    <t>Vice-Decano Dedicación Simple</t>
  </si>
  <si>
    <t>Secretario Facultad Dedicación Exclusiva</t>
  </si>
  <si>
    <t>Secretario Facultad Tiempo Completo</t>
  </si>
  <si>
    <t>Secretario Facultad Tiempo Parcial</t>
  </si>
  <si>
    <t>Secretario Facultad Dedicación Simple</t>
  </si>
  <si>
    <t>ESCALA SALARIAL AUTORIDAD SUPERIOR (DIC/08)</t>
  </si>
  <si>
    <t>SUMA FIJA</t>
  </si>
  <si>
    <t>Prosecretario Universidad Dedicación Exclusiva</t>
  </si>
  <si>
    <t>Prosecretario Universidad Tiempo Completo</t>
  </si>
  <si>
    <t>Prosecretario Universidad Dedicación Simple</t>
  </si>
  <si>
    <t>Prosecretario Facultad Dedicación Exclusiva</t>
  </si>
  <si>
    <t>Prosecretario Facultad Tiempo Completo</t>
  </si>
  <si>
    <t>Prosecretario Facultad Dedicación Simple</t>
  </si>
  <si>
    <t>Director Ejecutivo Universidad Dedicación Exclusiva</t>
  </si>
  <si>
    <t>Director Ejecutivo Universidad Tiempo Completo</t>
  </si>
  <si>
    <t>Director Ejecutivo Universidad Dedicación Simple</t>
  </si>
  <si>
    <t>Director Ejecutivo Facultad Dedicación Exclusiva</t>
  </si>
  <si>
    <t>Director Ejecutivo Facultad Tiempo Completo</t>
  </si>
  <si>
    <t>Director Ejecutivo Facultad Dedicación Simple</t>
  </si>
  <si>
    <t>Asistente "A" Universidad Dedicación Exclusiva</t>
  </si>
  <si>
    <t>Asistente "A" Universidad Tiempo Completo</t>
  </si>
  <si>
    <t>Asistente "A" Universidad Dedicación Simple</t>
  </si>
  <si>
    <t>Asistente "A" Facultad Dedicación Exclusiva</t>
  </si>
  <si>
    <t>Asistente "A" Facultad Tiempo Completo</t>
  </si>
  <si>
    <t>Asistente "A" Facultad Dedicación Simple</t>
  </si>
  <si>
    <t>Asistente "B" Universidad Dedicación Exclusiva</t>
  </si>
  <si>
    <t>Asistente "B" Universidad Tiempo Completo</t>
  </si>
  <si>
    <t>Asistente "B" Universidad Dedicación Simple</t>
  </si>
  <si>
    <t>Asistente "B" Facultad Dedicación Exclusiva</t>
  </si>
  <si>
    <t>Asistente "B" Facultad Tiempo Completo</t>
  </si>
  <si>
    <t>Asistente "B" Facultad Dedicación Simple</t>
  </si>
  <si>
    <t>Asistente "C" Universidad Dedicación Exclusiva</t>
  </si>
  <si>
    <t>Asistente "C" Universidad Dedicación Simple</t>
  </si>
  <si>
    <t>Asistente "C" Facultad Dedicación Exclusiva</t>
  </si>
  <si>
    <t>Asistente "C" Facultad Dedicación Simple</t>
  </si>
  <si>
    <t>Asistente "D" Universidad Dedicación Exclusiva</t>
  </si>
  <si>
    <t>Asistente "D" Universidad Dedicación Simple</t>
  </si>
  <si>
    <t>Asistente "D" Facultad Dedicación Exclusiva</t>
  </si>
  <si>
    <t>ESCALA SALARIAL GABINETE (DIC/08)</t>
  </si>
  <si>
    <t>ESCUELA DE RR.HH</t>
  </si>
  <si>
    <t>ESCUELA INCHAUSTI</t>
  </si>
  <si>
    <t>Adjunto</t>
  </si>
  <si>
    <t>Biblioteca</t>
  </si>
  <si>
    <t>IEF</t>
  </si>
  <si>
    <t>Radio</t>
  </si>
  <si>
    <t>Construcciones</t>
  </si>
  <si>
    <t>DSS</t>
  </si>
  <si>
    <t>Escuela Graduada</t>
  </si>
  <si>
    <t>Bachillerato de BA</t>
  </si>
  <si>
    <t>PLANTA PERSONAL NO DOCENTE</t>
  </si>
  <si>
    <t>ANEXO 4</t>
  </si>
  <si>
    <t>PLANTA PERSONAL DOCENTE PREUNIVERSITARIO</t>
  </si>
  <si>
    <t>PLANTA AUTORIDADES SUPERIORES</t>
  </si>
  <si>
    <t>ANEXO 10</t>
  </si>
  <si>
    <t>ANEXO 5</t>
  </si>
  <si>
    <t>ANEXO 6</t>
  </si>
  <si>
    <t>ANEXO 7</t>
  </si>
  <si>
    <t>ANEXO 8</t>
  </si>
  <si>
    <t>ANEXO 9</t>
  </si>
  <si>
    <t>Decano
Exclusiva</t>
  </si>
  <si>
    <t>Vicedecano
Exclusiva</t>
  </si>
  <si>
    <t>Prosec. Universidad
Exclusiva</t>
  </si>
  <si>
    <t>Secretario Universidad
Exclusiva</t>
  </si>
  <si>
    <t>Prosec. Universidad
T.Completo</t>
  </si>
  <si>
    <t>Secretario Facultad
Exclusiva</t>
  </si>
  <si>
    <t>D. Ejecutivo Universidad
Exclusiva</t>
  </si>
  <si>
    <t>D. Ejecutivo Universidad
T.Completo</t>
  </si>
  <si>
    <t>D. Ejecutivo Universidad
Simple</t>
  </si>
  <si>
    <t>Vicepres.
Exclusiva</t>
  </si>
  <si>
    <t>GASTOS DE REPRESENTACION</t>
  </si>
  <si>
    <r>
      <t xml:space="preserve">ANEXO I </t>
    </r>
    <r>
      <rPr>
        <b/>
        <sz val="9"/>
        <rFont val="Verdana"/>
        <family val="2"/>
      </rPr>
      <t>(Resolución 304/01 y Resolución 369/01) Ampliación Anexo I (Resolución 666/01)</t>
    </r>
  </si>
  <si>
    <t>INDICADOR</t>
  </si>
  <si>
    <t>Vicepresidente</t>
  </si>
  <si>
    <t>Decano</t>
  </si>
  <si>
    <t>Secretario de Universidad</t>
  </si>
  <si>
    <t>Vicedecano</t>
  </si>
  <si>
    <t>Secretario de Facultad</t>
  </si>
  <si>
    <t>Prosecretario de Facultad</t>
  </si>
  <si>
    <t>Director Ejecutivo de Universidad</t>
  </si>
  <si>
    <t>Director Ejecutivo de Facultad</t>
  </si>
  <si>
    <t>Jefe de Departamento</t>
  </si>
  <si>
    <t>Prosecretario de Universidad</t>
  </si>
  <si>
    <t>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</si>
</sst>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#,##0.000"/>
    <numFmt numFmtId="182" formatCode="#,##0.00_ ;\-#,##0.00\ "/>
    <numFmt numFmtId="183" formatCode="0.0"/>
    <numFmt numFmtId="184" formatCode="_-* #,##0.00_-;\-* #,##0.00_-;_-* &quot;-&quot;??_-;_-@_-"/>
    <numFmt numFmtId="185" formatCode="_-* #,##0_-;\-* #,##0_-;_-* &quot;-&quot;??_-;_-@_-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7" fillId="0" borderId="8" xfId="0" applyFont="1" applyBorder="1" applyAlignment="1">
      <alignment vertical="center"/>
    </xf>
    <xf numFmtId="10" fontId="7" fillId="2" borderId="1" xfId="0" applyNumberFormat="1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9" fillId="0" borderId="5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1" xfId="17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quotePrefix="1">
      <alignment horizontal="center" vertical="center"/>
    </xf>
    <xf numFmtId="4" fontId="9" fillId="0" borderId="1" xfId="17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82" fontId="9" fillId="0" borderId="1" xfId="17" applyNumberFormat="1" applyFont="1" applyBorder="1" applyAlignment="1">
      <alignment horizontal="center" vertical="center"/>
    </xf>
    <xf numFmtId="182" fontId="9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170" fontId="4" fillId="0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182" fontId="9" fillId="0" borderId="1" xfId="0" applyNumberFormat="1" applyFont="1" applyFill="1" applyBorder="1" applyAlignment="1">
      <alignment horizontal="center" vertical="center"/>
    </xf>
    <xf numFmtId="182" fontId="8" fillId="2" borderId="1" xfId="0" applyNumberFormat="1" applyFont="1" applyFill="1" applyBorder="1" applyAlignment="1">
      <alignment horizontal="center" vertical="center"/>
    </xf>
    <xf numFmtId="182" fontId="8" fillId="2" borderId="1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3" fontId="9" fillId="0" borderId="22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3" fontId="9" fillId="0" borderId="28" xfId="0" applyNumberFormat="1" applyFont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28</xdr:row>
      <xdr:rowOff>0</xdr:rowOff>
    </xdr:from>
    <xdr:to>
      <xdr:col>5</xdr:col>
      <xdr:colOff>1076325</xdr:colOff>
      <xdr:row>28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52900" y="6524625"/>
          <a:ext cx="3400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MODIFICACIONES DE SEPTIEMBRE/08:
Aumento del 2,5% del Cod. 004 con respecto a Agosto/08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96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96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496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496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496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267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4960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22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9982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0744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1506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76200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496050" y="6381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5</xdr:row>
      <xdr:rowOff>38100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496050" y="7620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76200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6496050" y="6381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5</xdr:row>
      <xdr:rowOff>38100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6496050" y="7620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5</xdr:row>
      <xdr:rowOff>38100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6496050" y="7620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workbookViewId="0" topLeftCell="A1">
      <selection activeCell="A13" sqref="A13"/>
    </sheetView>
  </sheetViews>
  <sheetFormatPr defaultColWidth="11.421875" defaultRowHeight="12.75"/>
  <cols>
    <col min="1" max="1" width="63.00390625" style="1" bestFit="1" customWidth="1"/>
    <col min="2" max="2" width="14.7109375" style="1" customWidth="1"/>
    <col min="3" max="3" width="11.7109375" style="1" customWidth="1"/>
    <col min="4" max="4" width="9.28125" style="32" customWidth="1"/>
    <col min="5" max="5" width="11.57421875" style="1" bestFit="1" customWidth="1"/>
    <col min="6" max="16384" width="11.421875" style="1" customWidth="1"/>
  </cols>
  <sheetData>
    <row r="1" ht="19.5" customHeight="1">
      <c r="A1" s="41" t="s">
        <v>116</v>
      </c>
    </row>
    <row r="2" spans="1:4" ht="15.75" customHeight="1">
      <c r="A2" s="8" t="s">
        <v>69</v>
      </c>
      <c r="B2" s="9">
        <v>2009</v>
      </c>
      <c r="C2" s="10" t="s">
        <v>65</v>
      </c>
      <c r="D2" s="10" t="s">
        <v>86</v>
      </c>
    </row>
    <row r="3" ht="9.75" customHeight="1"/>
    <row r="4" spans="1:4" ht="15.75" customHeight="1">
      <c r="A4" s="39" t="s">
        <v>4</v>
      </c>
      <c r="B4" s="40">
        <f>545752970+6914728</f>
        <v>552667698</v>
      </c>
      <c r="C4" s="2"/>
      <c r="D4" s="33"/>
    </row>
    <row r="5" spans="1:2" ht="9.75" customHeight="1">
      <c r="A5" s="3"/>
      <c r="B5" s="4"/>
    </row>
    <row r="6" spans="1:5" ht="15.75" customHeight="1">
      <c r="A6" s="39" t="s">
        <v>5</v>
      </c>
      <c r="B6" s="40">
        <f>B7+B8+B53</f>
        <v>552667698</v>
      </c>
      <c r="C6" s="5"/>
      <c r="E6" s="4"/>
    </row>
    <row r="7" spans="1:3" ht="15" customHeight="1">
      <c r="A7" s="8" t="s">
        <v>6</v>
      </c>
      <c r="B7" s="11">
        <f>502000000</f>
        <v>502000000</v>
      </c>
      <c r="C7" s="12"/>
    </row>
    <row r="8" spans="1:5" ht="15" customHeight="1">
      <c r="A8" s="8" t="s">
        <v>7</v>
      </c>
      <c r="B8" s="11">
        <v>24357915</v>
      </c>
      <c r="C8" s="11">
        <v>4607191</v>
      </c>
      <c r="D8" s="37">
        <f>C8/(B8-C8)</f>
        <v>0.23326694251815783</v>
      </c>
      <c r="E8" s="4"/>
    </row>
    <row r="9" spans="1:3" ht="9.75" customHeight="1">
      <c r="A9" s="7"/>
      <c r="B9" s="13"/>
      <c r="C9" s="14"/>
    </row>
    <row r="10" spans="1:7" ht="13.5" customHeight="1">
      <c r="A10" s="34" t="s">
        <v>18</v>
      </c>
      <c r="B10" s="15"/>
      <c r="C10" s="13"/>
      <c r="G10" s="4"/>
    </row>
    <row r="11" spans="1:4" ht="13.5" customHeight="1">
      <c r="A11" s="30" t="s">
        <v>82</v>
      </c>
      <c r="B11" s="31">
        <f>SUM(B12:B19)</f>
        <v>3605000</v>
      </c>
      <c r="C11" s="31">
        <f>SUM(C12:C19)</f>
        <v>1350000</v>
      </c>
      <c r="D11" s="35">
        <f>C11/(B11-C11)</f>
        <v>0.5986696230598669</v>
      </c>
    </row>
    <row r="12" spans="1:4" ht="13.5" customHeight="1">
      <c r="A12" s="16" t="s">
        <v>10</v>
      </c>
      <c r="B12" s="17">
        <v>1200000</v>
      </c>
      <c r="C12" s="17">
        <v>200000</v>
      </c>
      <c r="D12" s="36">
        <f>C12/(B12-C12)</f>
        <v>0.2</v>
      </c>
    </row>
    <row r="13" spans="1:4" ht="13.5" customHeight="1">
      <c r="A13" s="16" t="s">
        <v>14</v>
      </c>
      <c r="B13" s="17">
        <v>690000</v>
      </c>
      <c r="C13" s="17">
        <v>340000</v>
      </c>
      <c r="D13" s="36">
        <f aca="true" t="shared" si="0" ref="D13:D19">C13/(B13-C13)</f>
        <v>0.9714285714285714</v>
      </c>
    </row>
    <row r="14" spans="1:4" ht="13.5" customHeight="1">
      <c r="A14" s="16" t="s">
        <v>75</v>
      </c>
      <c r="B14" s="17">
        <v>350000</v>
      </c>
      <c r="C14" s="17">
        <v>100000</v>
      </c>
      <c r="D14" s="36">
        <f t="shared" si="0"/>
        <v>0.4</v>
      </c>
    </row>
    <row r="15" spans="1:4" ht="13.5" customHeight="1">
      <c r="A15" s="16" t="s">
        <v>55</v>
      </c>
      <c r="B15" s="17">
        <f>80000+35000</f>
        <v>115000</v>
      </c>
      <c r="C15" s="17">
        <v>60000</v>
      </c>
      <c r="D15" s="36">
        <f t="shared" si="0"/>
        <v>1.0909090909090908</v>
      </c>
    </row>
    <row r="16" spans="1:4" ht="13.5" customHeight="1">
      <c r="A16" s="16" t="s">
        <v>51</v>
      </c>
      <c r="B16" s="17">
        <v>880000</v>
      </c>
      <c r="C16" s="17">
        <v>400000</v>
      </c>
      <c r="D16" s="36">
        <f t="shared" si="0"/>
        <v>0.8333333333333334</v>
      </c>
    </row>
    <row r="17" spans="1:4" ht="13.5" customHeight="1">
      <c r="A17" s="16" t="s">
        <v>66</v>
      </c>
      <c r="B17" s="17">
        <v>200000</v>
      </c>
      <c r="C17" s="17">
        <v>200000</v>
      </c>
      <c r="D17" s="36">
        <f>C17/B17</f>
        <v>1</v>
      </c>
    </row>
    <row r="18" spans="1:4" ht="13.5" customHeight="1">
      <c r="A18" s="16" t="s">
        <v>78</v>
      </c>
      <c r="B18" s="17">
        <v>100000</v>
      </c>
      <c r="C18" s="17">
        <v>40000</v>
      </c>
      <c r="D18" s="36">
        <f t="shared" si="0"/>
        <v>0.6666666666666666</v>
      </c>
    </row>
    <row r="19" spans="1:4" ht="13.5" customHeight="1">
      <c r="A19" s="16" t="s">
        <v>9</v>
      </c>
      <c r="B19" s="17">
        <v>70000</v>
      </c>
      <c r="C19" s="17">
        <v>10000</v>
      </c>
      <c r="D19" s="36">
        <f t="shared" si="0"/>
        <v>0.16666666666666666</v>
      </c>
    </row>
    <row r="20" spans="1:4" ht="13.5" customHeight="1">
      <c r="A20" s="30" t="s">
        <v>81</v>
      </c>
      <c r="B20" s="31">
        <f>SUM(B21:B29)</f>
        <v>2462000</v>
      </c>
      <c r="C20" s="31">
        <f>SUM(C21:C29)</f>
        <v>1182000</v>
      </c>
      <c r="D20" s="35">
        <f>C20/(B20-C20)</f>
        <v>0.9234375</v>
      </c>
    </row>
    <row r="21" spans="1:4" ht="13.5" customHeight="1">
      <c r="A21" s="16" t="s">
        <v>63</v>
      </c>
      <c r="B21" s="17">
        <v>950000</v>
      </c>
      <c r="C21" s="17">
        <v>200000</v>
      </c>
      <c r="D21" s="36">
        <f>C21/(B21-C21)</f>
        <v>0.26666666666666666</v>
      </c>
    </row>
    <row r="22" spans="1:4" ht="13.5" customHeight="1">
      <c r="A22" s="16" t="s">
        <v>73</v>
      </c>
      <c r="B22" s="17">
        <v>680000</v>
      </c>
      <c r="C22" s="17">
        <v>680000</v>
      </c>
      <c r="D22" s="36">
        <f>C22/B22</f>
        <v>1</v>
      </c>
    </row>
    <row r="23" spans="1:4" ht="13.5" customHeight="1">
      <c r="A23" s="16" t="s">
        <v>72</v>
      </c>
      <c r="B23" s="17">
        <v>145000</v>
      </c>
      <c r="C23" s="17">
        <v>45000</v>
      </c>
      <c r="D23" s="36">
        <f aca="true" t="shared" si="1" ref="D23:D51">C23/(B23-C23)</f>
        <v>0.45</v>
      </c>
    </row>
    <row r="24" spans="1:4" ht="13.5" customHeight="1">
      <c r="A24" s="16" t="s">
        <v>52</v>
      </c>
      <c r="B24" s="17">
        <v>105000</v>
      </c>
      <c r="C24" s="17">
        <v>15000</v>
      </c>
      <c r="D24" s="36">
        <f t="shared" si="1"/>
        <v>0.16666666666666666</v>
      </c>
    </row>
    <row r="25" spans="1:4" ht="13.5" customHeight="1">
      <c r="A25" s="16" t="s">
        <v>16</v>
      </c>
      <c r="B25" s="17">
        <v>135000</v>
      </c>
      <c r="C25" s="17">
        <v>45000</v>
      </c>
      <c r="D25" s="36">
        <f>C25/(B25-C25)</f>
        <v>0.5</v>
      </c>
    </row>
    <row r="26" spans="1:4" ht="13.5" customHeight="1">
      <c r="A26" s="16" t="s">
        <v>79</v>
      </c>
      <c r="B26" s="17">
        <v>200000</v>
      </c>
      <c r="C26" s="17">
        <v>80000</v>
      </c>
      <c r="D26" s="36">
        <f t="shared" si="1"/>
        <v>0.6666666666666666</v>
      </c>
    </row>
    <row r="27" spans="1:4" ht="13.5" customHeight="1">
      <c r="A27" s="16" t="s">
        <v>74</v>
      </c>
      <c r="B27" s="17">
        <v>92000</v>
      </c>
      <c r="C27" s="17">
        <v>92000</v>
      </c>
      <c r="D27" s="36">
        <f>C27/B27</f>
        <v>1</v>
      </c>
    </row>
    <row r="28" spans="1:4" ht="13.5" customHeight="1">
      <c r="A28" s="16" t="s">
        <v>13</v>
      </c>
      <c r="B28" s="17">
        <v>75000</v>
      </c>
      <c r="C28" s="17">
        <v>25000</v>
      </c>
      <c r="D28" s="36">
        <f t="shared" si="1"/>
        <v>0.5</v>
      </c>
    </row>
    <row r="29" spans="1:4" ht="13.5" customHeight="1">
      <c r="A29" s="16" t="s">
        <v>15</v>
      </c>
      <c r="B29" s="17">
        <v>80000</v>
      </c>
      <c r="C29" s="17">
        <v>0</v>
      </c>
      <c r="D29" s="36">
        <f t="shared" si="1"/>
        <v>0</v>
      </c>
    </row>
    <row r="30" spans="1:4" ht="13.5" customHeight="1">
      <c r="A30" s="30" t="s">
        <v>70</v>
      </c>
      <c r="B30" s="31">
        <f>SUM(B31)</f>
        <v>7433665</v>
      </c>
      <c r="C30" s="31">
        <f>SUM(C31)</f>
        <v>2400000</v>
      </c>
      <c r="D30" s="35">
        <f>C30/(B30-C30)</f>
        <v>0.47678977444863735</v>
      </c>
    </row>
    <row r="31" spans="1:4" ht="13.5" customHeight="1">
      <c r="A31" s="16" t="s">
        <v>70</v>
      </c>
      <c r="B31" s="17">
        <f>7033665+400000</f>
        <v>7433665</v>
      </c>
      <c r="C31" s="17">
        <v>2400000</v>
      </c>
      <c r="D31" s="36">
        <f t="shared" si="1"/>
        <v>0.47678977444863735</v>
      </c>
    </row>
    <row r="32" spans="1:4" ht="13.5" customHeight="1">
      <c r="A32" s="30" t="s">
        <v>83</v>
      </c>
      <c r="B32" s="31">
        <f>SUM(B33:B36)</f>
        <v>1245000</v>
      </c>
      <c r="C32" s="31">
        <f>SUM(C33:C36)</f>
        <v>515000</v>
      </c>
      <c r="D32" s="35">
        <f>C32/(B32-C32)</f>
        <v>0.7054794520547946</v>
      </c>
    </row>
    <row r="33" spans="1:4" ht="13.5" customHeight="1">
      <c r="A33" s="16" t="s">
        <v>87</v>
      </c>
      <c r="B33" s="17">
        <v>1200000</v>
      </c>
      <c r="C33" s="17">
        <v>500000</v>
      </c>
      <c r="D33" s="36">
        <f t="shared" si="1"/>
        <v>0.7142857142857143</v>
      </c>
    </row>
    <row r="34" spans="1:4" ht="13.5" customHeight="1">
      <c r="A34" s="16" t="s">
        <v>3</v>
      </c>
      <c r="B34" s="17">
        <v>15000</v>
      </c>
      <c r="C34" s="17">
        <v>5000</v>
      </c>
      <c r="D34" s="36">
        <f t="shared" si="1"/>
        <v>0.5</v>
      </c>
    </row>
    <row r="35" spans="1:4" ht="13.5" customHeight="1">
      <c r="A35" s="16" t="s">
        <v>2</v>
      </c>
      <c r="B35" s="17">
        <v>15000</v>
      </c>
      <c r="C35" s="17">
        <v>5000</v>
      </c>
      <c r="D35" s="36">
        <f t="shared" si="1"/>
        <v>0.5</v>
      </c>
    </row>
    <row r="36" spans="1:4" ht="13.5" customHeight="1">
      <c r="A36" s="16" t="s">
        <v>64</v>
      </c>
      <c r="B36" s="17">
        <v>15000</v>
      </c>
      <c r="C36" s="17">
        <v>5000</v>
      </c>
      <c r="D36" s="36">
        <f t="shared" si="1"/>
        <v>0.5</v>
      </c>
    </row>
    <row r="37" spans="1:4" ht="13.5" customHeight="1">
      <c r="A37" s="30" t="s">
        <v>84</v>
      </c>
      <c r="B37" s="31">
        <f>SUM(B38:B39)</f>
        <v>340000</v>
      </c>
      <c r="C37" s="31">
        <f>SUM(C38:C39)</f>
        <v>190000</v>
      </c>
      <c r="D37" s="35">
        <f>C37/(B37-C37)</f>
        <v>1.2666666666666666</v>
      </c>
    </row>
    <row r="38" spans="1:4" ht="13.5" customHeight="1">
      <c r="A38" s="16" t="s">
        <v>71</v>
      </c>
      <c r="B38" s="17">
        <v>250000</v>
      </c>
      <c r="C38" s="17">
        <v>150000</v>
      </c>
      <c r="D38" s="36">
        <f t="shared" si="1"/>
        <v>1.5</v>
      </c>
    </row>
    <row r="39" spans="1:4" ht="13.5" customHeight="1">
      <c r="A39" s="16" t="s">
        <v>61</v>
      </c>
      <c r="B39" s="17">
        <v>90000</v>
      </c>
      <c r="C39" s="17">
        <v>40000</v>
      </c>
      <c r="D39" s="36">
        <f t="shared" si="1"/>
        <v>0.8</v>
      </c>
    </row>
    <row r="40" spans="1:4" ht="13.5" customHeight="1">
      <c r="A40" s="30" t="s">
        <v>85</v>
      </c>
      <c r="B40" s="31">
        <f>SUM(B41:B52)</f>
        <v>11224118</v>
      </c>
      <c r="C40" s="31">
        <f>SUM(C41:C52)</f>
        <v>3729118</v>
      </c>
      <c r="D40" s="35">
        <f>C40/(B40-C40)</f>
        <v>0.4975474316210807</v>
      </c>
    </row>
    <row r="41" spans="1:4" ht="13.5" customHeight="1">
      <c r="A41" s="16" t="s">
        <v>62</v>
      </c>
      <c r="B41" s="17">
        <v>2290000</v>
      </c>
      <c r="C41" s="17">
        <v>0</v>
      </c>
      <c r="D41" s="36">
        <f t="shared" si="1"/>
        <v>0</v>
      </c>
    </row>
    <row r="42" spans="1:4" ht="13.5" customHeight="1">
      <c r="A42" s="16" t="s">
        <v>8</v>
      </c>
      <c r="B42" s="17">
        <v>3690000</v>
      </c>
      <c r="C42" s="17">
        <v>1600000</v>
      </c>
      <c r="D42" s="36">
        <f t="shared" si="1"/>
        <v>0.7655502392344498</v>
      </c>
    </row>
    <row r="43" spans="1:4" ht="13.5" customHeight="1">
      <c r="A43" s="16" t="s">
        <v>56</v>
      </c>
      <c r="B43" s="17">
        <v>105000</v>
      </c>
      <c r="C43" s="17">
        <v>30000</v>
      </c>
      <c r="D43" s="36">
        <f t="shared" si="1"/>
        <v>0.4</v>
      </c>
    </row>
    <row r="44" spans="1:4" ht="13.5" customHeight="1">
      <c r="A44" s="16" t="s">
        <v>11</v>
      </c>
      <c r="B44" s="17">
        <v>1150000</v>
      </c>
      <c r="C44" s="17">
        <v>0</v>
      </c>
      <c r="D44" s="36">
        <f t="shared" si="1"/>
        <v>0</v>
      </c>
    </row>
    <row r="45" spans="1:4" ht="13.5" customHeight="1">
      <c r="A45" s="16" t="s">
        <v>80</v>
      </c>
      <c r="B45" s="17">
        <v>1000000</v>
      </c>
      <c r="C45" s="17">
        <v>1000000</v>
      </c>
      <c r="D45" s="36">
        <f>C45/B45</f>
        <v>1</v>
      </c>
    </row>
    <row r="46" spans="1:4" ht="13.5" customHeight="1">
      <c r="A46" s="16" t="s">
        <v>1</v>
      </c>
      <c r="B46" s="17">
        <v>700000</v>
      </c>
      <c r="C46" s="17">
        <v>100000</v>
      </c>
      <c r="D46" s="36">
        <f>C46/(B46-C46)</f>
        <v>0.16666666666666666</v>
      </c>
    </row>
    <row r="47" spans="1:4" ht="13.5" customHeight="1">
      <c r="A47" s="16" t="s">
        <v>59</v>
      </c>
      <c r="B47" s="17">
        <v>350000</v>
      </c>
      <c r="C47" s="17">
        <v>100000</v>
      </c>
      <c r="D47" s="36">
        <f>C47/(B47-C47)</f>
        <v>0.4</v>
      </c>
    </row>
    <row r="48" spans="1:4" ht="13.5" customHeight="1">
      <c r="A48" s="16" t="s">
        <v>53</v>
      </c>
      <c r="B48" s="17">
        <v>12000</v>
      </c>
      <c r="C48" s="17">
        <v>2000</v>
      </c>
      <c r="D48" s="36">
        <f t="shared" si="1"/>
        <v>0.2</v>
      </c>
    </row>
    <row r="49" spans="1:4" ht="13.5" customHeight="1">
      <c r="A49" s="16" t="s">
        <v>12</v>
      </c>
      <c r="B49" s="17">
        <v>820000</v>
      </c>
      <c r="C49" s="17">
        <v>0</v>
      </c>
      <c r="D49" s="36">
        <f t="shared" si="1"/>
        <v>0</v>
      </c>
    </row>
    <row r="50" spans="1:4" ht="13.5" customHeight="1">
      <c r="A50" s="16" t="s">
        <v>60</v>
      </c>
      <c r="B50" s="17">
        <v>60000</v>
      </c>
      <c r="C50" s="17">
        <v>10000</v>
      </c>
      <c r="D50" s="36">
        <f t="shared" si="1"/>
        <v>0.2</v>
      </c>
    </row>
    <row r="51" spans="1:4" ht="13.5" customHeight="1">
      <c r="A51" s="16" t="s">
        <v>17</v>
      </c>
      <c r="B51" s="17">
        <v>210000</v>
      </c>
      <c r="C51" s="17">
        <v>50000</v>
      </c>
      <c r="D51" s="36">
        <f t="shared" si="1"/>
        <v>0.3125</v>
      </c>
    </row>
    <row r="52" spans="1:4" ht="13.5" customHeight="1">
      <c r="A52" s="16" t="s">
        <v>67</v>
      </c>
      <c r="B52" s="17">
        <v>837118</v>
      </c>
      <c r="C52" s="17">
        <v>837118</v>
      </c>
      <c r="D52" s="36">
        <f>C52/B52</f>
        <v>1</v>
      </c>
    </row>
    <row r="53" spans="1:5" ht="13.5" customHeight="1">
      <c r="A53" s="30" t="s">
        <v>19</v>
      </c>
      <c r="B53" s="31">
        <f>B11+B20+B30+B32+B37+B40</f>
        <v>26309783</v>
      </c>
      <c r="C53" s="31">
        <f>C11+C20+C30+C32+C37+C40</f>
        <v>9366118</v>
      </c>
      <c r="D53" s="35">
        <f>C53/(B53-C53)</f>
        <v>0.5527799327949413</v>
      </c>
      <c r="E53" s="4"/>
    </row>
    <row r="54" spans="1:3" ht="9.75" customHeight="1">
      <c r="A54" s="14"/>
      <c r="B54" s="14"/>
      <c r="C54" s="14"/>
    </row>
    <row r="55" spans="1:3" ht="13.5" customHeight="1">
      <c r="A55" s="8" t="s">
        <v>54</v>
      </c>
      <c r="B55" s="14"/>
      <c r="C55" s="13"/>
    </row>
    <row r="56" spans="1:3" ht="9.75" customHeight="1">
      <c r="A56" s="14"/>
      <c r="B56" s="14"/>
      <c r="C56" s="14"/>
    </row>
    <row r="57" spans="1:3" ht="13.5" customHeight="1">
      <c r="A57" s="16" t="s">
        <v>114</v>
      </c>
      <c r="B57" s="17">
        <v>12178957.5</v>
      </c>
      <c r="C57" s="14"/>
    </row>
    <row r="58" spans="1:3" ht="13.5" customHeight="1">
      <c r="A58" s="16" t="s">
        <v>115</v>
      </c>
      <c r="B58" s="17">
        <v>1000000</v>
      </c>
      <c r="C58" s="14"/>
    </row>
    <row r="61" ht="12.75">
      <c r="A61" s="7"/>
    </row>
  </sheetData>
  <printOptions/>
  <pageMargins left="0.5905511811023623" right="0.75" top="1" bottom="1" header="0" footer="0"/>
  <pageSetup fitToHeight="1" fitToWidth="1" horizontalDpi="600" verticalDpi="600" orientation="portrait" paperSize="9" scale="98" r:id="rId1"/>
  <headerFooter alignWithMargins="0">
    <oddFooter>&amp;L&amp;"Verdana,Negrita"&amp;7SECRETARIA DE ADMINISTRACION Y FINANZAS</oddFooter>
  </headerFooter>
  <ignoredErrors>
    <ignoredError sqref="D17 D30 D22 D27 D45 D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42" customWidth="1"/>
    <col min="2" max="3" width="16.28125" style="50" customWidth="1"/>
    <col min="4" max="4" width="18.7109375" style="50" customWidth="1"/>
    <col min="5" max="5" width="14.7109375" style="50" customWidth="1"/>
    <col min="6" max="6" width="18.7109375" style="50" customWidth="1"/>
    <col min="7" max="7" width="14.7109375" style="50" customWidth="1"/>
    <col min="8" max="8" width="14.7109375" style="42" customWidth="1"/>
    <col min="9" max="16384" width="11.421875" style="42" customWidth="1"/>
  </cols>
  <sheetData>
    <row r="1" s="1" customFormat="1" ht="14.25">
      <c r="A1" s="29" t="s">
        <v>264</v>
      </c>
    </row>
    <row r="2" ht="14.25" customHeight="1">
      <c r="A2" s="29" t="s">
        <v>155</v>
      </c>
    </row>
    <row r="3" ht="19.5" customHeight="1"/>
    <row r="4" spans="1:8" ht="39.75" customHeight="1">
      <c r="A4" s="61" t="s">
        <v>128</v>
      </c>
      <c r="B4" s="62" t="s">
        <v>129</v>
      </c>
      <c r="C4" s="62" t="s">
        <v>130</v>
      </c>
      <c r="D4" s="62" t="s">
        <v>135</v>
      </c>
      <c r="E4" s="62" t="s">
        <v>132</v>
      </c>
      <c r="F4" s="62" t="s">
        <v>134</v>
      </c>
      <c r="G4" s="62" t="s">
        <v>136</v>
      </c>
      <c r="H4" s="62" t="s">
        <v>133</v>
      </c>
    </row>
    <row r="5" spans="1:8" ht="24.75" customHeight="1">
      <c r="A5" s="63">
        <v>1</v>
      </c>
      <c r="B5" s="64">
        <v>3270.2175</v>
      </c>
      <c r="C5" s="64">
        <v>32.702175000000004</v>
      </c>
      <c r="D5" s="64">
        <v>1281.588</v>
      </c>
      <c r="E5" s="65">
        <f aca="true" t="shared" si="0" ref="E5:E11">B5+D5</f>
        <v>4551.8055</v>
      </c>
      <c r="F5" s="68">
        <v>164</v>
      </c>
      <c r="G5" s="65">
        <f>F5</f>
        <v>164</v>
      </c>
      <c r="H5" s="74">
        <f>E5+G5</f>
        <v>4715.8055</v>
      </c>
    </row>
    <row r="6" spans="1:8" ht="24.75" customHeight="1">
      <c r="A6" s="63">
        <v>2</v>
      </c>
      <c r="B6" s="64">
        <v>2725.7835</v>
      </c>
      <c r="C6" s="64">
        <v>27.257835</v>
      </c>
      <c r="D6" s="64">
        <v>993.7125</v>
      </c>
      <c r="E6" s="65">
        <f t="shared" si="0"/>
        <v>3719.496</v>
      </c>
      <c r="F6" s="69">
        <v>164</v>
      </c>
      <c r="G6" s="65">
        <f aca="true" t="shared" si="1" ref="G6:G11">F6</f>
        <v>164</v>
      </c>
      <c r="H6" s="74">
        <f aca="true" t="shared" si="2" ref="H6:H11">E6+G6</f>
        <v>3883.496</v>
      </c>
    </row>
    <row r="7" spans="1:8" ht="24.75" customHeight="1">
      <c r="A7" s="63">
        <v>3</v>
      </c>
      <c r="B7" s="64">
        <v>2268.0735</v>
      </c>
      <c r="C7" s="64">
        <v>22.680735</v>
      </c>
      <c r="D7" s="64">
        <v>866.0355000000001</v>
      </c>
      <c r="E7" s="65">
        <f t="shared" si="0"/>
        <v>3134.109</v>
      </c>
      <c r="F7" s="68">
        <v>155</v>
      </c>
      <c r="G7" s="65">
        <f t="shared" si="1"/>
        <v>155</v>
      </c>
      <c r="H7" s="74">
        <f t="shared" si="2"/>
        <v>3289.109</v>
      </c>
    </row>
    <row r="8" spans="1:8" ht="24.75" customHeight="1">
      <c r="A8" s="63">
        <v>4</v>
      </c>
      <c r="B8" s="66">
        <v>1886.247</v>
      </c>
      <c r="C8" s="66">
        <v>18.862470000000002</v>
      </c>
      <c r="D8" s="66">
        <v>764.8575</v>
      </c>
      <c r="E8" s="65">
        <f t="shared" si="0"/>
        <v>2651.1045</v>
      </c>
      <c r="F8" s="70">
        <v>155</v>
      </c>
      <c r="G8" s="65">
        <f t="shared" si="1"/>
        <v>155</v>
      </c>
      <c r="H8" s="74">
        <f t="shared" si="2"/>
        <v>2806.1045</v>
      </c>
    </row>
    <row r="9" spans="1:10" ht="24.75" customHeight="1">
      <c r="A9" s="63">
        <v>5</v>
      </c>
      <c r="B9" s="66">
        <v>1569.4635</v>
      </c>
      <c r="C9" s="66">
        <v>15.694635000000002</v>
      </c>
      <c r="D9" s="66">
        <v>941.919</v>
      </c>
      <c r="E9" s="65">
        <f t="shared" si="0"/>
        <v>2511.3825</v>
      </c>
      <c r="F9" s="70">
        <v>149</v>
      </c>
      <c r="G9" s="65">
        <f t="shared" si="1"/>
        <v>149</v>
      </c>
      <c r="H9" s="74">
        <f t="shared" si="2"/>
        <v>2660.3825</v>
      </c>
      <c r="J9" s="46"/>
    </row>
    <row r="10" spans="1:8" ht="24.75" customHeight="1">
      <c r="A10" s="63">
        <v>6</v>
      </c>
      <c r="B10" s="66">
        <v>1308.0870000000002</v>
      </c>
      <c r="C10" s="66">
        <v>13.080870000000003</v>
      </c>
      <c r="D10" s="66">
        <v>943.1235</v>
      </c>
      <c r="E10" s="65">
        <f t="shared" si="0"/>
        <v>2251.2105</v>
      </c>
      <c r="F10" s="70">
        <v>149</v>
      </c>
      <c r="G10" s="65">
        <f t="shared" si="1"/>
        <v>149</v>
      </c>
      <c r="H10" s="74">
        <f t="shared" si="2"/>
        <v>2400.2105</v>
      </c>
    </row>
    <row r="11" spans="1:9" ht="24.75" customHeight="1">
      <c r="A11" s="63">
        <v>7</v>
      </c>
      <c r="B11" s="66">
        <v>1090.0725</v>
      </c>
      <c r="C11" s="66">
        <v>10.900725</v>
      </c>
      <c r="D11" s="66">
        <v>1078.0275</v>
      </c>
      <c r="E11" s="65">
        <f t="shared" si="0"/>
        <v>2168.1</v>
      </c>
      <c r="F11" s="70">
        <v>149</v>
      </c>
      <c r="G11" s="65">
        <f t="shared" si="1"/>
        <v>149</v>
      </c>
      <c r="H11" s="74">
        <f t="shared" si="2"/>
        <v>2317.1</v>
      </c>
      <c r="I11" s="46"/>
    </row>
    <row r="14" spans="2:7" ht="11.25">
      <c r="B14" s="67"/>
      <c r="C14" s="67"/>
      <c r="E14" s="67"/>
      <c r="G14" s="67"/>
    </row>
    <row r="15" ht="11.25">
      <c r="C15" s="67"/>
    </row>
  </sheetData>
  <printOptions horizontalCentered="1"/>
  <pageMargins left="0.75" right="0.75" top="0.984251968503937" bottom="0.3937007874015748" header="0" footer="0"/>
  <pageSetup horizontalDpi="600" verticalDpi="600" orientation="landscape" paperSize="9" r:id="rId2"/>
  <headerFooter alignWithMargins="0">
    <oddFooter>&amp;L&amp;"Verdana,Negrita"&amp;7SECRETARIA DE ADMINISTRACION Y FINANZAS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8.140625" style="1" customWidth="1"/>
    <col min="2" max="4" width="14.7109375" style="1" customWidth="1"/>
    <col min="5" max="5" width="16.8515625" style="4" bestFit="1" customWidth="1"/>
    <col min="6" max="6" width="11.57421875" style="1" bestFit="1" customWidth="1"/>
    <col min="7" max="16384" width="11.421875" style="1" customWidth="1"/>
  </cols>
  <sheetData>
    <row r="1" ht="14.25" customHeight="1">
      <c r="A1" s="29" t="s">
        <v>259</v>
      </c>
    </row>
    <row r="2" ht="14.25" customHeight="1">
      <c r="A2" s="29" t="s">
        <v>50</v>
      </c>
    </row>
    <row r="3" ht="19.5" customHeight="1" thickBot="1"/>
    <row r="4" spans="1:4" ht="30" customHeight="1" thickBot="1">
      <c r="A4" s="121" t="s">
        <v>7</v>
      </c>
      <c r="B4" s="122" t="s">
        <v>76</v>
      </c>
      <c r="C4" s="123" t="s">
        <v>68</v>
      </c>
      <c r="D4" s="124" t="s">
        <v>77</v>
      </c>
    </row>
    <row r="5" spans="1:4" ht="19.5" customHeight="1">
      <c r="A5" s="18" t="s">
        <v>30</v>
      </c>
      <c r="B5" s="19">
        <v>1822850</v>
      </c>
      <c r="C5" s="110">
        <v>200000</v>
      </c>
      <c r="D5" s="104">
        <f>+B5+C5</f>
        <v>2022850</v>
      </c>
    </row>
    <row r="6" spans="1:4" ht="19.5" customHeight="1">
      <c r="A6" s="21" t="s">
        <v>88</v>
      </c>
      <c r="B6" s="22">
        <v>960805</v>
      </c>
      <c r="C6" s="111">
        <v>200000</v>
      </c>
      <c r="D6" s="102">
        <f aca="true" t="shared" si="0" ref="D6:D22">+B6+C6</f>
        <v>1160805</v>
      </c>
    </row>
    <row r="7" spans="1:4" ht="19.5" customHeight="1">
      <c r="A7" s="21" t="s">
        <v>89</v>
      </c>
      <c r="B7" s="22">
        <v>998255</v>
      </c>
      <c r="C7" s="111">
        <v>200000</v>
      </c>
      <c r="D7" s="102">
        <f t="shared" si="0"/>
        <v>1198255</v>
      </c>
    </row>
    <row r="8" spans="1:4" ht="19.5" customHeight="1">
      <c r="A8" s="21" t="s">
        <v>90</v>
      </c>
      <c r="B8" s="22">
        <v>839356</v>
      </c>
      <c r="C8" s="111">
        <v>200000</v>
      </c>
      <c r="D8" s="102">
        <f t="shared" si="0"/>
        <v>1039356</v>
      </c>
    </row>
    <row r="9" spans="1:4" ht="19.5" customHeight="1">
      <c r="A9" s="21" t="s">
        <v>91</v>
      </c>
      <c r="B9" s="22">
        <v>817480</v>
      </c>
      <c r="C9" s="111">
        <v>200000</v>
      </c>
      <c r="D9" s="102">
        <f t="shared" si="0"/>
        <v>1017480</v>
      </c>
    </row>
    <row r="10" spans="1:4" ht="19.5" customHeight="1">
      <c r="A10" s="21" t="s">
        <v>92</v>
      </c>
      <c r="B10" s="22">
        <v>1019143</v>
      </c>
      <c r="C10" s="111">
        <v>200000</v>
      </c>
      <c r="D10" s="102">
        <f t="shared" si="0"/>
        <v>1219143</v>
      </c>
    </row>
    <row r="11" spans="1:4" ht="19.5" customHeight="1">
      <c r="A11" s="21" t="s">
        <v>93</v>
      </c>
      <c r="B11" s="22">
        <v>1040988</v>
      </c>
      <c r="C11" s="111">
        <v>200000</v>
      </c>
      <c r="D11" s="102">
        <f t="shared" si="0"/>
        <v>1240988</v>
      </c>
    </row>
    <row r="12" spans="1:4" ht="19.5" customHeight="1">
      <c r="A12" s="21" t="s">
        <v>94</v>
      </c>
      <c r="B12" s="22">
        <v>1010663</v>
      </c>
      <c r="C12" s="111">
        <v>200000</v>
      </c>
      <c r="D12" s="102">
        <f t="shared" si="0"/>
        <v>1210663</v>
      </c>
    </row>
    <row r="13" spans="1:4" ht="19.5" customHeight="1">
      <c r="A13" s="21" t="s">
        <v>95</v>
      </c>
      <c r="B13" s="22">
        <v>844090</v>
      </c>
      <c r="C13" s="111">
        <v>200000</v>
      </c>
      <c r="D13" s="102">
        <f t="shared" si="0"/>
        <v>1044090</v>
      </c>
    </row>
    <row r="14" spans="1:4" ht="19.5" customHeight="1">
      <c r="A14" s="21" t="s">
        <v>96</v>
      </c>
      <c r="B14" s="22">
        <v>855076</v>
      </c>
      <c r="C14" s="111">
        <v>200000</v>
      </c>
      <c r="D14" s="102">
        <f t="shared" si="0"/>
        <v>1055076</v>
      </c>
    </row>
    <row r="15" spans="1:4" ht="19.5" customHeight="1">
      <c r="A15" s="21" t="s">
        <v>97</v>
      </c>
      <c r="B15" s="22">
        <v>764430</v>
      </c>
      <c r="C15" s="111">
        <v>200000</v>
      </c>
      <c r="D15" s="102">
        <f t="shared" si="0"/>
        <v>964430</v>
      </c>
    </row>
    <row r="16" spans="1:4" ht="19.5" customHeight="1">
      <c r="A16" s="21" t="s">
        <v>98</v>
      </c>
      <c r="B16" s="22">
        <v>764430</v>
      </c>
      <c r="C16" s="111">
        <v>200000</v>
      </c>
      <c r="D16" s="102">
        <f t="shared" si="0"/>
        <v>964430</v>
      </c>
    </row>
    <row r="17" spans="1:4" ht="19.5" customHeight="1">
      <c r="A17" s="21" t="s">
        <v>42</v>
      </c>
      <c r="B17" s="22">
        <v>764430</v>
      </c>
      <c r="C17" s="111">
        <v>200000</v>
      </c>
      <c r="D17" s="102">
        <f t="shared" si="0"/>
        <v>964430</v>
      </c>
    </row>
    <row r="18" spans="1:4" ht="19.5" customHeight="1">
      <c r="A18" s="21" t="s">
        <v>99</v>
      </c>
      <c r="B18" s="22">
        <v>764430</v>
      </c>
      <c r="C18" s="111">
        <v>200000</v>
      </c>
      <c r="D18" s="102">
        <f t="shared" si="0"/>
        <v>964430</v>
      </c>
    </row>
    <row r="19" spans="1:4" ht="19.5" customHeight="1">
      <c r="A19" s="21" t="s">
        <v>44</v>
      </c>
      <c r="B19" s="22">
        <v>910943</v>
      </c>
      <c r="C19" s="111">
        <v>200000</v>
      </c>
      <c r="D19" s="102">
        <f t="shared" si="0"/>
        <v>1110943</v>
      </c>
    </row>
    <row r="20" spans="1:4" ht="19.5" customHeight="1">
      <c r="A20" s="21" t="s">
        <v>45</v>
      </c>
      <c r="B20" s="22">
        <v>664790</v>
      </c>
      <c r="C20" s="111">
        <v>200000</v>
      </c>
      <c r="D20" s="102">
        <f t="shared" si="0"/>
        <v>864790</v>
      </c>
    </row>
    <row r="21" spans="1:4" ht="19.5" customHeight="1">
      <c r="A21" s="21" t="s">
        <v>100</v>
      </c>
      <c r="B21" s="22">
        <v>664790</v>
      </c>
      <c r="C21" s="111">
        <v>200000</v>
      </c>
      <c r="D21" s="102">
        <f t="shared" si="0"/>
        <v>864790</v>
      </c>
    </row>
    <row r="22" spans="1:4" ht="19.5" customHeight="1">
      <c r="A22" s="21" t="s">
        <v>101</v>
      </c>
      <c r="B22" s="22">
        <v>600000</v>
      </c>
      <c r="C22" s="111">
        <v>200000</v>
      </c>
      <c r="D22" s="102">
        <f t="shared" si="0"/>
        <v>800000</v>
      </c>
    </row>
    <row r="23" spans="1:8" ht="19.5" customHeight="1">
      <c r="A23" s="21" t="s">
        <v>47</v>
      </c>
      <c r="B23" s="22">
        <v>455806</v>
      </c>
      <c r="C23" s="111">
        <v>113951</v>
      </c>
      <c r="D23" s="102">
        <f>B23+C23</f>
        <v>569757</v>
      </c>
      <c r="F23" s="4"/>
      <c r="G23" s="4"/>
      <c r="H23" s="4"/>
    </row>
    <row r="24" spans="1:8" ht="19.5" customHeight="1">
      <c r="A24" s="21" t="s">
        <v>102</v>
      </c>
      <c r="B24" s="22">
        <v>261538</v>
      </c>
      <c r="C24" s="111">
        <v>65384</v>
      </c>
      <c r="D24" s="102">
        <f aca="true" t="shared" si="1" ref="D24:D37">B24+C24</f>
        <v>326922</v>
      </c>
      <c r="F24" s="4"/>
      <c r="G24" s="4"/>
      <c r="H24" s="4"/>
    </row>
    <row r="25" spans="1:8" ht="19.5" customHeight="1">
      <c r="A25" s="21" t="s">
        <v>103</v>
      </c>
      <c r="B25" s="22">
        <v>282072</v>
      </c>
      <c r="C25" s="111">
        <v>70518</v>
      </c>
      <c r="D25" s="102">
        <f t="shared" si="1"/>
        <v>352590</v>
      </c>
      <c r="F25" s="4"/>
      <c r="G25" s="4"/>
      <c r="H25" s="4"/>
    </row>
    <row r="26" spans="1:8" ht="19.5" customHeight="1">
      <c r="A26" s="21" t="s">
        <v>104</v>
      </c>
      <c r="B26" s="22">
        <v>270039</v>
      </c>
      <c r="C26" s="111">
        <v>67510</v>
      </c>
      <c r="D26" s="102">
        <f t="shared" si="1"/>
        <v>337549</v>
      </c>
      <c r="F26" s="4"/>
      <c r="G26" s="4"/>
      <c r="H26" s="4"/>
    </row>
    <row r="27" spans="1:8" ht="19.5" customHeight="1">
      <c r="A27" s="21" t="s">
        <v>48</v>
      </c>
      <c r="B27" s="22">
        <v>145018</v>
      </c>
      <c r="C27" s="111">
        <v>36254</v>
      </c>
      <c r="D27" s="102">
        <f t="shared" si="1"/>
        <v>181272</v>
      </c>
      <c r="F27" s="4"/>
      <c r="G27" s="4"/>
      <c r="H27" s="4"/>
    </row>
    <row r="28" spans="1:8" ht="19.5" customHeight="1">
      <c r="A28" s="21" t="s">
        <v>105</v>
      </c>
      <c r="B28" s="22">
        <v>114326</v>
      </c>
      <c r="C28" s="111">
        <v>28581</v>
      </c>
      <c r="D28" s="102">
        <f t="shared" si="1"/>
        <v>142907</v>
      </c>
      <c r="F28" s="4"/>
      <c r="G28" s="4"/>
      <c r="H28" s="4"/>
    </row>
    <row r="29" spans="1:8" ht="19.5" customHeight="1">
      <c r="A29" s="21" t="s">
        <v>106</v>
      </c>
      <c r="B29" s="22">
        <v>76712</v>
      </c>
      <c r="C29" s="111">
        <v>19178</v>
      </c>
      <c r="D29" s="102">
        <f t="shared" si="1"/>
        <v>95890</v>
      </c>
      <c r="F29" s="4"/>
      <c r="G29" s="4"/>
      <c r="H29" s="4"/>
    </row>
    <row r="30" spans="1:8" ht="19.5" customHeight="1">
      <c r="A30" s="21" t="s">
        <v>107</v>
      </c>
      <c r="B30" s="22">
        <v>61504</v>
      </c>
      <c r="C30" s="111">
        <v>15376</v>
      </c>
      <c r="D30" s="102">
        <f t="shared" si="1"/>
        <v>76880</v>
      </c>
      <c r="F30" s="4"/>
      <c r="G30" s="4"/>
      <c r="H30" s="4"/>
    </row>
    <row r="31" spans="1:8" ht="19.5" customHeight="1">
      <c r="A31" s="21" t="s">
        <v>108</v>
      </c>
      <c r="B31" s="22">
        <v>276767</v>
      </c>
      <c r="C31" s="111">
        <v>69191</v>
      </c>
      <c r="D31" s="102">
        <f t="shared" si="1"/>
        <v>345958</v>
      </c>
      <c r="F31" s="4"/>
      <c r="G31" s="4"/>
      <c r="H31" s="4"/>
    </row>
    <row r="32" spans="1:8" ht="19.5" customHeight="1">
      <c r="A32" s="21" t="s">
        <v>109</v>
      </c>
      <c r="B32" s="22">
        <v>181243</v>
      </c>
      <c r="C32" s="111">
        <v>45311</v>
      </c>
      <c r="D32" s="102">
        <f t="shared" si="1"/>
        <v>226554</v>
      </c>
      <c r="F32" s="4"/>
      <c r="G32" s="4"/>
      <c r="H32" s="4"/>
    </row>
    <row r="33" spans="1:8" ht="19.5" customHeight="1">
      <c r="A33" s="21" t="s">
        <v>110</v>
      </c>
      <c r="B33" s="22">
        <v>573750</v>
      </c>
      <c r="C33" s="111">
        <v>143437</v>
      </c>
      <c r="D33" s="102">
        <f t="shared" si="1"/>
        <v>717187</v>
      </c>
      <c r="F33" s="4"/>
      <c r="G33" s="4"/>
      <c r="H33" s="4"/>
    </row>
    <row r="34" spans="1:8" ht="19.5" customHeight="1">
      <c r="A34" s="21" t="s">
        <v>112</v>
      </c>
      <c r="B34" s="22">
        <v>45000</v>
      </c>
      <c r="C34" s="111">
        <v>20000</v>
      </c>
      <c r="D34" s="102">
        <f t="shared" si="1"/>
        <v>65000</v>
      </c>
      <c r="F34" s="4"/>
      <c r="G34" s="4"/>
      <c r="H34" s="4"/>
    </row>
    <row r="35" spans="1:8" ht="19.5" customHeight="1">
      <c r="A35" s="21" t="s">
        <v>113</v>
      </c>
      <c r="B35" s="22">
        <v>50000</v>
      </c>
      <c r="C35" s="111">
        <v>100000</v>
      </c>
      <c r="D35" s="102">
        <f t="shared" si="1"/>
        <v>150000</v>
      </c>
      <c r="F35" s="4"/>
      <c r="G35" s="4"/>
      <c r="H35" s="4"/>
    </row>
    <row r="36" spans="1:8" ht="19.5" customHeight="1">
      <c r="A36" s="21" t="s">
        <v>0</v>
      </c>
      <c r="B36" s="22">
        <v>600000</v>
      </c>
      <c r="C36" s="111">
        <v>150000</v>
      </c>
      <c r="D36" s="102">
        <f t="shared" si="1"/>
        <v>750000</v>
      </c>
      <c r="F36" s="4"/>
      <c r="G36" s="4"/>
      <c r="H36" s="4"/>
    </row>
    <row r="37" spans="1:8" ht="19.5" customHeight="1" thickBot="1">
      <c r="A37" s="24" t="s">
        <v>111</v>
      </c>
      <c r="B37" s="25">
        <v>250000</v>
      </c>
      <c r="C37" s="112">
        <v>62500</v>
      </c>
      <c r="D37" s="114">
        <f t="shared" si="1"/>
        <v>312500</v>
      </c>
      <c r="F37" s="4"/>
      <c r="G37" s="4"/>
      <c r="H37" s="4"/>
    </row>
    <row r="38" spans="1:7" ht="19.5" customHeight="1" thickBot="1">
      <c r="A38" s="27" t="s">
        <v>20</v>
      </c>
      <c r="B38" s="28">
        <f>SUM(B5:B37)</f>
        <v>19750724</v>
      </c>
      <c r="C38" s="113">
        <f>SUM(C5:C37)</f>
        <v>4607191</v>
      </c>
      <c r="D38" s="115">
        <f>SUM(D5:D37)</f>
        <v>24357915</v>
      </c>
      <c r="F38" s="4"/>
      <c r="G38" s="4"/>
    </row>
    <row r="39" spans="2:4" ht="12.75">
      <c r="B39" s="6"/>
      <c r="D39" s="38"/>
    </row>
    <row r="40" ht="12.75">
      <c r="B40" s="6"/>
    </row>
    <row r="41" spans="1:4" ht="12.75">
      <c r="A41" s="14"/>
      <c r="B41" s="6"/>
      <c r="D41" s="4"/>
    </row>
  </sheetData>
  <printOptions horizontalCentered="1"/>
  <pageMargins left="0.75" right="0.75" top="0.3937007874015748" bottom="0.7874015748031497" header="0" footer="0"/>
  <pageSetup fitToHeight="1" fitToWidth="1" horizontalDpi="600" verticalDpi="600" orientation="portrait" paperSize="9" r:id="rId1"/>
  <headerFooter alignWithMargins="0">
    <oddFooter>&amp;L&amp;"Verdana,Negrita"&amp;7SECRETARIA DE ADMINISTRACION Y FINANZAS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6" sqref="F6"/>
    </sheetView>
  </sheetViews>
  <sheetFormatPr defaultColWidth="11.421875" defaultRowHeight="12.75"/>
  <cols>
    <col min="1" max="1" width="38.140625" style="1" customWidth="1"/>
    <col min="2" max="2" width="12.7109375" style="1" bestFit="1" customWidth="1"/>
    <col min="3" max="4" width="11.7109375" style="1" customWidth="1"/>
    <col min="5" max="5" width="11.7109375" style="4" customWidth="1"/>
    <col min="6" max="6" width="11.7109375" style="1" customWidth="1"/>
    <col min="7" max="16384" width="11.421875" style="1" customWidth="1"/>
  </cols>
  <sheetData>
    <row r="1" ht="14.25" customHeight="1">
      <c r="A1" s="29" t="s">
        <v>275</v>
      </c>
    </row>
    <row r="2" ht="14.25" customHeight="1">
      <c r="A2" s="29" t="s">
        <v>276</v>
      </c>
    </row>
    <row r="3" ht="19.5" customHeight="1"/>
    <row r="4" spans="1:6" ht="30" customHeight="1">
      <c r="A4" s="137" t="s">
        <v>137</v>
      </c>
      <c r="B4" s="137" t="s">
        <v>277</v>
      </c>
      <c r="C4" s="138">
        <v>1</v>
      </c>
      <c r="D4" s="138">
        <v>0.75</v>
      </c>
      <c r="E4" s="138">
        <v>0.5</v>
      </c>
      <c r="F4" s="138">
        <v>0.25</v>
      </c>
    </row>
    <row r="5" spans="1:6" ht="19.5" customHeight="1">
      <c r="A5" s="71" t="s">
        <v>278</v>
      </c>
      <c r="B5" s="22">
        <v>1</v>
      </c>
      <c r="C5" s="64">
        <v>2600</v>
      </c>
      <c r="D5" s="64">
        <f>C5*0.75</f>
        <v>1950</v>
      </c>
      <c r="E5" s="141">
        <f>C5*0.5</f>
        <v>1300</v>
      </c>
      <c r="F5" s="141">
        <f>C5*0.25</f>
        <v>650</v>
      </c>
    </row>
    <row r="6" spans="1:6" ht="19.5" customHeight="1">
      <c r="A6" s="71" t="s">
        <v>279</v>
      </c>
      <c r="B6" s="22">
        <v>2</v>
      </c>
      <c r="C6" s="64">
        <v>2500</v>
      </c>
      <c r="D6" s="64">
        <f aca="true" t="shared" si="0" ref="D6:D13">C6*0.75</f>
        <v>1875</v>
      </c>
      <c r="E6" s="141">
        <f aca="true" t="shared" si="1" ref="E6:E13">C6*0.5</f>
        <v>1250</v>
      </c>
      <c r="F6" s="141">
        <f aca="true" t="shared" si="2" ref="F6:F13">C6*0.25</f>
        <v>625</v>
      </c>
    </row>
    <row r="7" spans="1:6" ht="19.5" customHeight="1">
      <c r="A7" s="71" t="s">
        <v>280</v>
      </c>
      <c r="B7" s="22">
        <v>3</v>
      </c>
      <c r="C7" s="64">
        <v>2250</v>
      </c>
      <c r="D7" s="64">
        <f t="shared" si="0"/>
        <v>1687.5</v>
      </c>
      <c r="E7" s="141">
        <f t="shared" si="1"/>
        <v>1125</v>
      </c>
      <c r="F7" s="141">
        <f t="shared" si="2"/>
        <v>562.5</v>
      </c>
    </row>
    <row r="8" spans="1:6" ht="19.5" customHeight="1">
      <c r="A8" s="71" t="s">
        <v>287</v>
      </c>
      <c r="B8" s="22">
        <v>4</v>
      </c>
      <c r="C8" s="64">
        <v>1800</v>
      </c>
      <c r="D8" s="64">
        <f t="shared" si="0"/>
        <v>1350</v>
      </c>
      <c r="E8" s="141">
        <f t="shared" si="1"/>
        <v>900</v>
      </c>
      <c r="F8" s="141">
        <f t="shared" si="2"/>
        <v>450</v>
      </c>
    </row>
    <row r="9" spans="1:6" ht="19.5" customHeight="1">
      <c r="A9" s="71" t="s">
        <v>281</v>
      </c>
      <c r="B9" s="22">
        <v>5</v>
      </c>
      <c r="C9" s="64">
        <v>2150</v>
      </c>
      <c r="D9" s="64">
        <f t="shared" si="0"/>
        <v>1612.5</v>
      </c>
      <c r="E9" s="141">
        <f t="shared" si="1"/>
        <v>1075</v>
      </c>
      <c r="F9" s="141">
        <f t="shared" si="2"/>
        <v>537.5</v>
      </c>
    </row>
    <row r="10" spans="1:6" ht="19.5" customHeight="1">
      <c r="A10" s="71" t="s">
        <v>282</v>
      </c>
      <c r="B10" s="22">
        <v>6</v>
      </c>
      <c r="C10" s="64">
        <v>1850</v>
      </c>
      <c r="D10" s="64">
        <f t="shared" si="0"/>
        <v>1387.5</v>
      </c>
      <c r="E10" s="141">
        <f t="shared" si="1"/>
        <v>925</v>
      </c>
      <c r="F10" s="141">
        <f t="shared" si="2"/>
        <v>462.5</v>
      </c>
    </row>
    <row r="11" spans="1:6" ht="19.5" customHeight="1">
      <c r="A11" s="71" t="s">
        <v>283</v>
      </c>
      <c r="B11" s="22">
        <v>7</v>
      </c>
      <c r="C11" s="64">
        <v>1500</v>
      </c>
      <c r="D11" s="64">
        <f t="shared" si="0"/>
        <v>1125</v>
      </c>
      <c r="E11" s="141">
        <f t="shared" si="1"/>
        <v>750</v>
      </c>
      <c r="F11" s="141">
        <f t="shared" si="2"/>
        <v>375</v>
      </c>
    </row>
    <row r="12" spans="1:6" ht="19.5" customHeight="1">
      <c r="A12" s="71" t="s">
        <v>284</v>
      </c>
      <c r="B12" s="22">
        <v>8</v>
      </c>
      <c r="C12" s="64">
        <v>1000</v>
      </c>
      <c r="D12" s="64">
        <f t="shared" si="0"/>
        <v>750</v>
      </c>
      <c r="E12" s="141">
        <f t="shared" si="1"/>
        <v>500</v>
      </c>
      <c r="F12" s="141">
        <f t="shared" si="2"/>
        <v>250</v>
      </c>
    </row>
    <row r="13" spans="1:6" ht="19.5" customHeight="1">
      <c r="A13" s="71" t="s">
        <v>285</v>
      </c>
      <c r="B13" s="22">
        <v>9</v>
      </c>
      <c r="C13" s="64">
        <v>800</v>
      </c>
      <c r="D13" s="64">
        <f t="shared" si="0"/>
        <v>600</v>
      </c>
      <c r="E13" s="141">
        <f t="shared" si="1"/>
        <v>400</v>
      </c>
      <c r="F13" s="141">
        <f t="shared" si="2"/>
        <v>200</v>
      </c>
    </row>
    <row r="14" spans="1:6" ht="19.5" customHeight="1">
      <c r="A14" s="71" t="s">
        <v>286</v>
      </c>
      <c r="B14" s="22" t="s">
        <v>288</v>
      </c>
      <c r="C14" s="64">
        <v>600</v>
      </c>
      <c r="D14" s="64"/>
      <c r="E14" s="141"/>
      <c r="F14" s="141"/>
    </row>
    <row r="15" spans="2:6" ht="12.75">
      <c r="B15" s="6"/>
      <c r="C15" s="139"/>
      <c r="D15" s="139"/>
      <c r="E15" s="140"/>
      <c r="F15" s="139"/>
    </row>
    <row r="16" spans="1:4" ht="12.75">
      <c r="A16" s="14"/>
      <c r="B16" s="6"/>
      <c r="D16" s="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workbookViewId="0" topLeftCell="B1">
      <pane ySplit="5" topLeftCell="BM6" activePane="bottomLeft" state="frozen"/>
      <selection pane="topLeft" activeCell="A1" sqref="A1"/>
      <selection pane="bottomLeft" activeCell="R7" sqref="R7"/>
    </sheetView>
  </sheetViews>
  <sheetFormatPr defaultColWidth="11.421875" defaultRowHeight="12.75"/>
  <cols>
    <col min="1" max="1" width="17.7109375" style="49" customWidth="1"/>
    <col min="2" max="18" width="7.7109375" style="49" customWidth="1"/>
    <col min="19" max="16384" width="11.421875" style="49" customWidth="1"/>
  </cols>
  <sheetData>
    <row r="1" spans="1:5" s="1" customFormat="1" ht="14.25">
      <c r="A1" s="29" t="s">
        <v>22</v>
      </c>
      <c r="E1" s="4"/>
    </row>
    <row r="2" spans="1:5" s="1" customFormat="1" ht="14.25">
      <c r="A2" s="29" t="s">
        <v>124</v>
      </c>
      <c r="E2" s="4"/>
    </row>
    <row r="3" s="42" customFormat="1" ht="12" thickBot="1"/>
    <row r="4" spans="1:18" s="42" customFormat="1" ht="19.5" customHeight="1" thickBot="1">
      <c r="A4" s="116" t="s">
        <v>23</v>
      </c>
      <c r="B4" s="142" t="s">
        <v>24</v>
      </c>
      <c r="C4" s="143"/>
      <c r="D4" s="143"/>
      <c r="E4" s="143"/>
      <c r="F4" s="144"/>
      <c r="G4" s="142" t="s">
        <v>25</v>
      </c>
      <c r="H4" s="143"/>
      <c r="I4" s="143"/>
      <c r="J4" s="143"/>
      <c r="K4" s="144"/>
      <c r="L4" s="142" t="s">
        <v>26</v>
      </c>
      <c r="M4" s="143"/>
      <c r="N4" s="143"/>
      <c r="O4" s="143"/>
      <c r="P4" s="143"/>
      <c r="Q4" s="144"/>
      <c r="R4" s="145" t="s">
        <v>29</v>
      </c>
    </row>
    <row r="5" spans="1:18" s="42" customFormat="1" ht="30" customHeight="1" thickBot="1">
      <c r="A5" s="117" t="s">
        <v>21</v>
      </c>
      <c r="B5" s="118" t="s">
        <v>27</v>
      </c>
      <c r="C5" s="119" t="s">
        <v>125</v>
      </c>
      <c r="D5" s="119" t="s">
        <v>247</v>
      </c>
      <c r="E5" s="119" t="s">
        <v>28</v>
      </c>
      <c r="F5" s="120" t="s">
        <v>126</v>
      </c>
      <c r="G5" s="118" t="s">
        <v>27</v>
      </c>
      <c r="H5" s="119" t="s">
        <v>125</v>
      </c>
      <c r="I5" s="119" t="s">
        <v>247</v>
      </c>
      <c r="J5" s="119" t="s">
        <v>28</v>
      </c>
      <c r="K5" s="120" t="s">
        <v>126</v>
      </c>
      <c r="L5" s="118" t="s">
        <v>27</v>
      </c>
      <c r="M5" s="119" t="s">
        <v>125</v>
      </c>
      <c r="N5" s="119" t="s">
        <v>247</v>
      </c>
      <c r="O5" s="119" t="s">
        <v>28</v>
      </c>
      <c r="P5" s="120" t="s">
        <v>126</v>
      </c>
      <c r="Q5" s="120" t="s">
        <v>127</v>
      </c>
      <c r="R5" s="146"/>
    </row>
    <row r="6" spans="1:19" s="42" customFormat="1" ht="18" customHeight="1">
      <c r="A6" s="43" t="s">
        <v>30</v>
      </c>
      <c r="B6" s="58">
        <v>10</v>
      </c>
      <c r="C6" s="19">
        <v>0</v>
      </c>
      <c r="D6" s="19">
        <v>8</v>
      </c>
      <c r="E6" s="19">
        <v>12</v>
      </c>
      <c r="F6" s="20">
        <v>1</v>
      </c>
      <c r="G6" s="58">
        <v>2</v>
      </c>
      <c r="H6" s="19">
        <v>0</v>
      </c>
      <c r="I6" s="19">
        <v>2</v>
      </c>
      <c r="J6" s="19">
        <v>5</v>
      </c>
      <c r="K6" s="20">
        <v>8</v>
      </c>
      <c r="L6" s="58">
        <v>3</v>
      </c>
      <c r="M6" s="19">
        <v>0</v>
      </c>
      <c r="N6" s="19">
        <v>0</v>
      </c>
      <c r="O6" s="19">
        <v>1</v>
      </c>
      <c r="P6" s="19">
        <v>38</v>
      </c>
      <c r="Q6" s="20">
        <v>2</v>
      </c>
      <c r="R6" s="51">
        <f>SUM(B6:Q6)</f>
        <v>92</v>
      </c>
      <c r="S6" s="46"/>
    </row>
    <row r="7" spans="1:19" s="42" customFormat="1" ht="18" customHeight="1">
      <c r="A7" s="44" t="s">
        <v>31</v>
      </c>
      <c r="B7" s="45">
        <v>27</v>
      </c>
      <c r="C7" s="22">
        <v>0</v>
      </c>
      <c r="D7" s="22">
        <v>37</v>
      </c>
      <c r="E7" s="22">
        <v>36</v>
      </c>
      <c r="F7" s="23">
        <v>18</v>
      </c>
      <c r="G7" s="45">
        <v>6</v>
      </c>
      <c r="H7" s="22">
        <v>0</v>
      </c>
      <c r="I7" s="22">
        <v>14</v>
      </c>
      <c r="J7" s="22">
        <v>50</v>
      </c>
      <c r="K7" s="23">
        <v>29</v>
      </c>
      <c r="L7" s="45">
        <v>9</v>
      </c>
      <c r="M7" s="22">
        <v>1</v>
      </c>
      <c r="N7" s="22">
        <v>30</v>
      </c>
      <c r="O7" s="22">
        <v>65</v>
      </c>
      <c r="P7" s="22">
        <v>112</v>
      </c>
      <c r="Q7" s="23">
        <v>31</v>
      </c>
      <c r="R7" s="52">
        <f>SUM(B7:Q7)</f>
        <v>465</v>
      </c>
      <c r="S7" s="46"/>
    </row>
    <row r="8" spans="1:19" s="42" customFormat="1" ht="18" customHeight="1">
      <c r="A8" s="44" t="s">
        <v>32</v>
      </c>
      <c r="B8" s="45">
        <v>52</v>
      </c>
      <c r="C8" s="22">
        <v>3</v>
      </c>
      <c r="D8" s="22">
        <v>63</v>
      </c>
      <c r="E8" s="22">
        <v>30</v>
      </c>
      <c r="F8" s="23">
        <v>18</v>
      </c>
      <c r="G8" s="45">
        <v>13</v>
      </c>
      <c r="H8" s="22">
        <v>0</v>
      </c>
      <c r="I8" s="22">
        <v>39</v>
      </c>
      <c r="J8" s="22">
        <v>29</v>
      </c>
      <c r="K8" s="23">
        <v>12</v>
      </c>
      <c r="L8" s="45">
        <v>49</v>
      </c>
      <c r="M8" s="22">
        <v>2</v>
      </c>
      <c r="N8" s="22">
        <v>110</v>
      </c>
      <c r="O8" s="22">
        <v>163</v>
      </c>
      <c r="P8" s="22">
        <v>374</v>
      </c>
      <c r="Q8" s="23">
        <v>94</v>
      </c>
      <c r="R8" s="52">
        <f>SUM(B8:Q8)</f>
        <v>1051</v>
      </c>
      <c r="S8" s="46"/>
    </row>
    <row r="9" spans="1:19" s="42" customFormat="1" ht="18" customHeight="1">
      <c r="A9" s="44" t="s">
        <v>33</v>
      </c>
      <c r="B9" s="45">
        <v>8</v>
      </c>
      <c r="C9" s="22">
        <v>0</v>
      </c>
      <c r="D9" s="22">
        <v>4</v>
      </c>
      <c r="E9" s="22">
        <v>0</v>
      </c>
      <c r="F9" s="23">
        <v>0</v>
      </c>
      <c r="G9" s="45">
        <v>11</v>
      </c>
      <c r="H9" s="22">
        <v>0</v>
      </c>
      <c r="I9" s="22">
        <v>28</v>
      </c>
      <c r="J9" s="22">
        <v>9</v>
      </c>
      <c r="K9" s="23">
        <v>6</v>
      </c>
      <c r="L9" s="45">
        <v>67</v>
      </c>
      <c r="M9" s="22">
        <v>0</v>
      </c>
      <c r="N9" s="22">
        <v>170</v>
      </c>
      <c r="O9" s="22">
        <v>97</v>
      </c>
      <c r="P9" s="22">
        <v>158</v>
      </c>
      <c r="Q9" s="23">
        <v>26</v>
      </c>
      <c r="R9" s="52">
        <f aca="true" t="shared" si="0" ref="R9:R23">SUM(B9:Q9)</f>
        <v>584</v>
      </c>
      <c r="S9" s="46"/>
    </row>
    <row r="10" spans="1:19" s="42" customFormat="1" ht="18" customHeight="1">
      <c r="A10" s="44" t="s">
        <v>34</v>
      </c>
      <c r="B10" s="45">
        <v>57</v>
      </c>
      <c r="C10" s="22">
        <v>0</v>
      </c>
      <c r="D10" s="22">
        <v>50</v>
      </c>
      <c r="E10" s="22">
        <v>11</v>
      </c>
      <c r="F10" s="23">
        <v>11</v>
      </c>
      <c r="G10" s="45">
        <v>31</v>
      </c>
      <c r="H10" s="22">
        <v>0</v>
      </c>
      <c r="I10" s="22">
        <v>54</v>
      </c>
      <c r="J10" s="22">
        <v>62</v>
      </c>
      <c r="K10" s="23">
        <v>72</v>
      </c>
      <c r="L10" s="45">
        <v>57</v>
      </c>
      <c r="M10" s="22">
        <v>0</v>
      </c>
      <c r="N10" s="22">
        <v>84</v>
      </c>
      <c r="O10" s="22">
        <v>54</v>
      </c>
      <c r="P10" s="22">
        <v>298</v>
      </c>
      <c r="Q10" s="23">
        <v>6</v>
      </c>
      <c r="R10" s="52">
        <f t="shared" si="0"/>
        <v>847</v>
      </c>
      <c r="S10" s="46"/>
    </row>
    <row r="11" spans="1:19" s="42" customFormat="1" ht="18" customHeight="1">
      <c r="A11" s="44" t="s">
        <v>35</v>
      </c>
      <c r="B11" s="45">
        <v>21</v>
      </c>
      <c r="C11" s="22">
        <v>2</v>
      </c>
      <c r="D11" s="22">
        <v>46</v>
      </c>
      <c r="E11" s="22">
        <v>36</v>
      </c>
      <c r="F11" s="23">
        <v>19</v>
      </c>
      <c r="G11" s="45">
        <v>11</v>
      </c>
      <c r="H11" s="22">
        <v>0</v>
      </c>
      <c r="I11" s="22">
        <v>10</v>
      </c>
      <c r="J11" s="22">
        <v>48</v>
      </c>
      <c r="K11" s="23">
        <v>37</v>
      </c>
      <c r="L11" s="45">
        <v>7</v>
      </c>
      <c r="M11" s="22">
        <v>2</v>
      </c>
      <c r="N11" s="22">
        <v>24</v>
      </c>
      <c r="O11" s="22">
        <v>57</v>
      </c>
      <c r="P11" s="22">
        <v>102</v>
      </c>
      <c r="Q11" s="23">
        <v>24</v>
      </c>
      <c r="R11" s="52">
        <f t="shared" si="0"/>
        <v>446</v>
      </c>
      <c r="S11" s="46"/>
    </row>
    <row r="12" spans="1:19" s="42" customFormat="1" ht="18" customHeight="1">
      <c r="A12" s="44" t="s">
        <v>36</v>
      </c>
      <c r="B12" s="45">
        <v>36</v>
      </c>
      <c r="C12" s="22">
        <v>5</v>
      </c>
      <c r="D12" s="22">
        <v>59</v>
      </c>
      <c r="E12" s="22">
        <v>46</v>
      </c>
      <c r="F12" s="23">
        <v>28</v>
      </c>
      <c r="G12" s="45">
        <v>4</v>
      </c>
      <c r="H12" s="22">
        <v>2</v>
      </c>
      <c r="I12" s="22">
        <v>6</v>
      </c>
      <c r="J12" s="22">
        <v>14</v>
      </c>
      <c r="K12" s="23">
        <v>19</v>
      </c>
      <c r="L12" s="45">
        <v>20</v>
      </c>
      <c r="M12" s="22">
        <v>7</v>
      </c>
      <c r="N12" s="22">
        <v>141</v>
      </c>
      <c r="O12" s="22">
        <v>147</v>
      </c>
      <c r="P12" s="22">
        <v>248</v>
      </c>
      <c r="Q12" s="23">
        <v>195</v>
      </c>
      <c r="R12" s="52">
        <f t="shared" si="0"/>
        <v>977</v>
      </c>
      <c r="S12" s="46"/>
    </row>
    <row r="13" spans="1:19" s="42" customFormat="1" ht="18" customHeight="1">
      <c r="A13" s="44" t="s">
        <v>37</v>
      </c>
      <c r="B13" s="45">
        <v>8</v>
      </c>
      <c r="C13" s="22">
        <v>1</v>
      </c>
      <c r="D13" s="22">
        <v>25</v>
      </c>
      <c r="E13" s="22">
        <v>23</v>
      </c>
      <c r="F13" s="23">
        <v>17</v>
      </c>
      <c r="G13" s="45">
        <v>44</v>
      </c>
      <c r="H13" s="22">
        <v>0</v>
      </c>
      <c r="I13" s="22">
        <v>32</v>
      </c>
      <c r="J13" s="22">
        <v>43</v>
      </c>
      <c r="K13" s="23">
        <v>22</v>
      </c>
      <c r="L13" s="45">
        <v>27</v>
      </c>
      <c r="M13" s="22">
        <v>0</v>
      </c>
      <c r="N13" s="22">
        <v>83</v>
      </c>
      <c r="O13" s="22">
        <v>143</v>
      </c>
      <c r="P13" s="22">
        <v>499</v>
      </c>
      <c r="Q13" s="23">
        <v>121</v>
      </c>
      <c r="R13" s="52">
        <f t="shared" si="0"/>
        <v>1088</v>
      </c>
      <c r="S13" s="46"/>
    </row>
    <row r="14" spans="1:19" s="42" customFormat="1" ht="18" customHeight="1">
      <c r="A14" s="44" t="s">
        <v>38</v>
      </c>
      <c r="B14" s="45">
        <v>19</v>
      </c>
      <c r="C14" s="22">
        <v>0</v>
      </c>
      <c r="D14" s="22">
        <v>17</v>
      </c>
      <c r="E14" s="22">
        <v>6</v>
      </c>
      <c r="F14" s="23">
        <v>12</v>
      </c>
      <c r="G14" s="45">
        <v>20</v>
      </c>
      <c r="H14" s="22">
        <v>4</v>
      </c>
      <c r="I14" s="22">
        <v>19</v>
      </c>
      <c r="J14" s="22">
        <v>30</v>
      </c>
      <c r="K14" s="23">
        <v>12</v>
      </c>
      <c r="L14" s="45">
        <v>55</v>
      </c>
      <c r="M14" s="22">
        <v>0</v>
      </c>
      <c r="N14" s="22">
        <v>232</v>
      </c>
      <c r="O14" s="22">
        <v>23</v>
      </c>
      <c r="P14" s="22">
        <v>351</v>
      </c>
      <c r="Q14" s="23">
        <v>6</v>
      </c>
      <c r="R14" s="52">
        <f t="shared" si="0"/>
        <v>806</v>
      </c>
      <c r="S14" s="46"/>
    </row>
    <row r="15" spans="1:19" s="42" customFormat="1" ht="18" customHeight="1">
      <c r="A15" s="44" t="s">
        <v>39</v>
      </c>
      <c r="B15" s="45">
        <v>45</v>
      </c>
      <c r="C15" s="22">
        <v>5</v>
      </c>
      <c r="D15" s="22">
        <v>20</v>
      </c>
      <c r="E15" s="22">
        <v>28</v>
      </c>
      <c r="F15" s="23">
        <v>9</v>
      </c>
      <c r="G15" s="45">
        <v>18</v>
      </c>
      <c r="H15" s="22">
        <v>2</v>
      </c>
      <c r="I15" s="22">
        <v>18</v>
      </c>
      <c r="J15" s="22">
        <v>60</v>
      </c>
      <c r="K15" s="23">
        <v>37</v>
      </c>
      <c r="L15" s="45">
        <v>45</v>
      </c>
      <c r="M15" s="22">
        <v>2</v>
      </c>
      <c r="N15" s="22">
        <v>44</v>
      </c>
      <c r="O15" s="22">
        <v>85</v>
      </c>
      <c r="P15" s="22">
        <v>271</v>
      </c>
      <c r="Q15" s="23">
        <v>47</v>
      </c>
      <c r="R15" s="52">
        <f t="shared" si="0"/>
        <v>736</v>
      </c>
      <c r="S15" s="46"/>
    </row>
    <row r="16" spans="1:19" s="42" customFormat="1" ht="18" customHeight="1">
      <c r="A16" s="44" t="s">
        <v>40</v>
      </c>
      <c r="B16" s="45">
        <v>18</v>
      </c>
      <c r="C16" s="22">
        <v>0</v>
      </c>
      <c r="D16" s="22">
        <v>6</v>
      </c>
      <c r="E16" s="22">
        <v>6</v>
      </c>
      <c r="F16" s="23">
        <v>2</v>
      </c>
      <c r="G16" s="45">
        <v>41</v>
      </c>
      <c r="H16" s="22">
        <v>0</v>
      </c>
      <c r="I16" s="22">
        <v>37</v>
      </c>
      <c r="J16" s="22">
        <v>53</v>
      </c>
      <c r="K16" s="23">
        <v>194</v>
      </c>
      <c r="L16" s="45">
        <v>9</v>
      </c>
      <c r="M16" s="22">
        <v>0</v>
      </c>
      <c r="N16" s="22">
        <v>30</v>
      </c>
      <c r="O16" s="22">
        <v>57</v>
      </c>
      <c r="P16" s="22">
        <v>472</v>
      </c>
      <c r="Q16" s="23">
        <v>30</v>
      </c>
      <c r="R16" s="52">
        <f t="shared" si="0"/>
        <v>955</v>
      </c>
      <c r="S16" s="46"/>
    </row>
    <row r="17" spans="1:19" s="42" customFormat="1" ht="18" customHeight="1">
      <c r="A17" s="44" t="s">
        <v>41</v>
      </c>
      <c r="B17" s="45">
        <v>18</v>
      </c>
      <c r="C17" s="22">
        <v>3</v>
      </c>
      <c r="D17" s="22">
        <v>29</v>
      </c>
      <c r="E17" s="22">
        <v>8</v>
      </c>
      <c r="F17" s="23">
        <v>1</v>
      </c>
      <c r="G17" s="45">
        <v>1</v>
      </c>
      <c r="H17" s="22">
        <v>0</v>
      </c>
      <c r="I17" s="22">
        <v>3</v>
      </c>
      <c r="J17" s="22">
        <v>10</v>
      </c>
      <c r="K17" s="23">
        <v>9</v>
      </c>
      <c r="L17" s="45">
        <v>4</v>
      </c>
      <c r="M17" s="22">
        <v>2</v>
      </c>
      <c r="N17" s="22">
        <v>9</v>
      </c>
      <c r="O17" s="22">
        <v>20</v>
      </c>
      <c r="P17" s="22">
        <v>24</v>
      </c>
      <c r="Q17" s="23">
        <v>57</v>
      </c>
      <c r="R17" s="52">
        <f t="shared" si="0"/>
        <v>198</v>
      </c>
      <c r="S17" s="46"/>
    </row>
    <row r="18" spans="1:19" s="42" customFormat="1" ht="18" customHeight="1">
      <c r="A18" s="44" t="s">
        <v>42</v>
      </c>
      <c r="B18" s="45">
        <v>30</v>
      </c>
      <c r="C18" s="22">
        <v>0</v>
      </c>
      <c r="D18" s="22">
        <v>13</v>
      </c>
      <c r="E18" s="22">
        <v>4</v>
      </c>
      <c r="F18" s="23">
        <v>1</v>
      </c>
      <c r="G18" s="45">
        <v>57</v>
      </c>
      <c r="H18" s="22">
        <v>0</v>
      </c>
      <c r="I18" s="22">
        <v>55</v>
      </c>
      <c r="J18" s="22">
        <v>22</v>
      </c>
      <c r="K18" s="23">
        <v>34</v>
      </c>
      <c r="L18" s="45">
        <v>76</v>
      </c>
      <c r="M18" s="22">
        <v>0</v>
      </c>
      <c r="N18" s="22">
        <v>119</v>
      </c>
      <c r="O18" s="22">
        <v>154</v>
      </c>
      <c r="P18" s="22">
        <v>561</v>
      </c>
      <c r="Q18" s="23">
        <v>132</v>
      </c>
      <c r="R18" s="52">
        <f t="shared" si="0"/>
        <v>1258</v>
      </c>
      <c r="S18" s="46"/>
    </row>
    <row r="19" spans="1:19" s="42" customFormat="1" ht="18" customHeight="1">
      <c r="A19" s="44" t="s">
        <v>43</v>
      </c>
      <c r="B19" s="45">
        <v>24</v>
      </c>
      <c r="C19" s="22">
        <v>2</v>
      </c>
      <c r="D19" s="22">
        <v>32</v>
      </c>
      <c r="E19" s="22">
        <v>4</v>
      </c>
      <c r="F19" s="23">
        <v>9</v>
      </c>
      <c r="G19" s="45">
        <v>12</v>
      </c>
      <c r="H19" s="22">
        <v>0</v>
      </c>
      <c r="I19" s="22">
        <v>34</v>
      </c>
      <c r="J19" s="22">
        <v>21</v>
      </c>
      <c r="K19" s="23">
        <v>65</v>
      </c>
      <c r="L19" s="45">
        <v>23</v>
      </c>
      <c r="M19" s="22">
        <v>0</v>
      </c>
      <c r="N19" s="22">
        <v>41</v>
      </c>
      <c r="O19" s="22">
        <v>38</v>
      </c>
      <c r="P19" s="22">
        <v>402</v>
      </c>
      <c r="Q19" s="23">
        <v>115</v>
      </c>
      <c r="R19" s="52">
        <f t="shared" si="0"/>
        <v>822</v>
      </c>
      <c r="S19" s="46"/>
    </row>
    <row r="20" spans="1:19" s="42" customFormat="1" ht="18" customHeight="1">
      <c r="A20" s="44" t="s">
        <v>44</v>
      </c>
      <c r="B20" s="45">
        <v>15</v>
      </c>
      <c r="C20" s="22">
        <v>0</v>
      </c>
      <c r="D20" s="22">
        <v>10</v>
      </c>
      <c r="E20" s="22">
        <v>8</v>
      </c>
      <c r="F20" s="23">
        <v>9</v>
      </c>
      <c r="G20" s="45">
        <v>8</v>
      </c>
      <c r="H20" s="22">
        <v>1</v>
      </c>
      <c r="I20" s="22">
        <v>28</v>
      </c>
      <c r="J20" s="22">
        <v>13</v>
      </c>
      <c r="K20" s="23">
        <v>28</v>
      </c>
      <c r="L20" s="45">
        <v>19</v>
      </c>
      <c r="M20" s="22">
        <v>1</v>
      </c>
      <c r="N20" s="22">
        <v>34</v>
      </c>
      <c r="O20" s="22">
        <v>37</v>
      </c>
      <c r="P20" s="22">
        <v>285</v>
      </c>
      <c r="Q20" s="23">
        <v>9</v>
      </c>
      <c r="R20" s="52">
        <f t="shared" si="0"/>
        <v>505</v>
      </c>
      <c r="S20" s="46"/>
    </row>
    <row r="21" spans="1:19" s="42" customFormat="1" ht="18" customHeight="1">
      <c r="A21" s="44" t="s">
        <v>45</v>
      </c>
      <c r="B21" s="45">
        <v>13</v>
      </c>
      <c r="C21" s="22">
        <v>0</v>
      </c>
      <c r="D21" s="22">
        <v>9</v>
      </c>
      <c r="E21" s="22">
        <v>0</v>
      </c>
      <c r="F21" s="23">
        <v>1</v>
      </c>
      <c r="G21" s="45">
        <v>3</v>
      </c>
      <c r="H21" s="22">
        <v>0</v>
      </c>
      <c r="I21" s="22">
        <v>13</v>
      </c>
      <c r="J21" s="22">
        <v>5</v>
      </c>
      <c r="K21" s="23">
        <v>4</v>
      </c>
      <c r="L21" s="45">
        <v>6</v>
      </c>
      <c r="M21" s="22">
        <v>0</v>
      </c>
      <c r="N21" s="22">
        <v>7</v>
      </c>
      <c r="O21" s="22">
        <v>23</v>
      </c>
      <c r="P21" s="22">
        <v>128</v>
      </c>
      <c r="Q21" s="23">
        <v>5</v>
      </c>
      <c r="R21" s="52">
        <f t="shared" si="0"/>
        <v>217</v>
      </c>
      <c r="S21" s="46"/>
    </row>
    <row r="22" spans="1:19" s="42" customFormat="1" ht="18" customHeight="1">
      <c r="A22" s="53" t="s">
        <v>46</v>
      </c>
      <c r="B22" s="59">
        <v>9</v>
      </c>
      <c r="C22" s="25">
        <v>2</v>
      </c>
      <c r="D22" s="25">
        <v>22</v>
      </c>
      <c r="E22" s="25">
        <v>4</v>
      </c>
      <c r="F22" s="26">
        <v>4</v>
      </c>
      <c r="G22" s="59">
        <v>0</v>
      </c>
      <c r="H22" s="25">
        <v>0</v>
      </c>
      <c r="I22" s="25">
        <v>5</v>
      </c>
      <c r="J22" s="25">
        <v>6</v>
      </c>
      <c r="K22" s="26">
        <v>17</v>
      </c>
      <c r="L22" s="59">
        <v>10</v>
      </c>
      <c r="M22" s="25">
        <v>2</v>
      </c>
      <c r="N22" s="25">
        <v>29</v>
      </c>
      <c r="O22" s="25">
        <v>43</v>
      </c>
      <c r="P22" s="25">
        <v>72</v>
      </c>
      <c r="Q22" s="26">
        <v>52</v>
      </c>
      <c r="R22" s="52">
        <f t="shared" si="0"/>
        <v>277</v>
      </c>
      <c r="S22" s="46"/>
    </row>
    <row r="23" spans="1:19" s="42" customFormat="1" ht="18" customHeight="1" thickBot="1">
      <c r="A23" s="53" t="s">
        <v>101</v>
      </c>
      <c r="B23" s="59">
        <v>14</v>
      </c>
      <c r="C23" s="25">
        <v>0</v>
      </c>
      <c r="D23" s="25">
        <v>4</v>
      </c>
      <c r="E23" s="25">
        <v>2</v>
      </c>
      <c r="F23" s="26">
        <v>1</v>
      </c>
      <c r="G23" s="59">
        <v>5</v>
      </c>
      <c r="H23" s="25">
        <v>0</v>
      </c>
      <c r="I23" s="25">
        <v>10</v>
      </c>
      <c r="J23" s="25">
        <v>10</v>
      </c>
      <c r="K23" s="26">
        <v>7</v>
      </c>
      <c r="L23" s="59">
        <v>5</v>
      </c>
      <c r="M23" s="25">
        <v>0</v>
      </c>
      <c r="N23" s="25">
        <v>14</v>
      </c>
      <c r="O23" s="25">
        <v>25</v>
      </c>
      <c r="P23" s="25">
        <v>192</v>
      </c>
      <c r="Q23" s="26">
        <v>0</v>
      </c>
      <c r="R23" s="54">
        <f t="shared" si="0"/>
        <v>289</v>
      </c>
      <c r="S23" s="46"/>
    </row>
    <row r="24" spans="1:18" s="42" customFormat="1" ht="18" customHeight="1" thickBot="1">
      <c r="A24" s="47" t="s">
        <v>29</v>
      </c>
      <c r="B24" s="60">
        <f>SUM(B6:B23)</f>
        <v>424</v>
      </c>
      <c r="C24" s="55">
        <f aca="true" t="shared" si="1" ref="C24:R24">SUM(C6:C23)</f>
        <v>23</v>
      </c>
      <c r="D24" s="55">
        <f t="shared" si="1"/>
        <v>454</v>
      </c>
      <c r="E24" s="55">
        <f t="shared" si="1"/>
        <v>264</v>
      </c>
      <c r="F24" s="56">
        <f t="shared" si="1"/>
        <v>161</v>
      </c>
      <c r="G24" s="60">
        <f t="shared" si="1"/>
        <v>287</v>
      </c>
      <c r="H24" s="55">
        <f t="shared" si="1"/>
        <v>9</v>
      </c>
      <c r="I24" s="55">
        <f t="shared" si="1"/>
        <v>407</v>
      </c>
      <c r="J24" s="55">
        <f t="shared" si="1"/>
        <v>490</v>
      </c>
      <c r="K24" s="56">
        <f t="shared" si="1"/>
        <v>612</v>
      </c>
      <c r="L24" s="60">
        <f t="shared" si="1"/>
        <v>491</v>
      </c>
      <c r="M24" s="55">
        <f t="shared" si="1"/>
        <v>19</v>
      </c>
      <c r="N24" s="55">
        <f t="shared" si="1"/>
        <v>1201</v>
      </c>
      <c r="O24" s="55">
        <f t="shared" si="1"/>
        <v>1232</v>
      </c>
      <c r="P24" s="55">
        <f t="shared" si="1"/>
        <v>4587</v>
      </c>
      <c r="Q24" s="56">
        <f t="shared" si="1"/>
        <v>952</v>
      </c>
      <c r="R24" s="57">
        <f t="shared" si="1"/>
        <v>11613</v>
      </c>
    </row>
    <row r="25" s="42" customFormat="1" ht="11.25"/>
    <row r="26" s="42" customFormat="1" ht="11.25"/>
    <row r="27" ht="12.75">
      <c r="A27" s="48"/>
    </row>
  </sheetData>
  <mergeCells count="4">
    <mergeCell ref="B4:F4"/>
    <mergeCell ref="G4:K4"/>
    <mergeCell ref="L4:Q4"/>
    <mergeCell ref="R4:R5"/>
  </mergeCells>
  <printOptions horizontalCentered="1"/>
  <pageMargins left="0.75" right="0.75" top="0.984251968503937" bottom="0.984251968503937" header="0" footer="0"/>
  <pageSetup fitToHeight="1" fitToWidth="1" horizontalDpi="600" verticalDpi="600" orientation="landscape" paperSize="9" scale="98" r:id="rId1"/>
  <headerFooter alignWithMargins="0">
    <oddFooter>&amp;L&amp;"Verdana,Negrita"&amp;7SECRETARIA DE ADMINISTRACION Y FINANZAS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3.140625" style="42" customWidth="1"/>
    <col min="2" max="10" width="10.7109375" style="42" customWidth="1"/>
    <col min="11" max="16384" width="11.421875" style="42" customWidth="1"/>
  </cols>
  <sheetData>
    <row r="1" spans="1:5" s="1" customFormat="1" ht="14.25">
      <c r="A1" s="29" t="s">
        <v>57</v>
      </c>
      <c r="E1" s="4"/>
    </row>
    <row r="2" spans="1:5" s="1" customFormat="1" ht="14.25">
      <c r="A2" s="29" t="s">
        <v>257</v>
      </c>
      <c r="E2" s="4"/>
    </row>
    <row r="3" s="1" customFormat="1" ht="15" customHeight="1" thickBot="1">
      <c r="E3" s="4"/>
    </row>
    <row r="4" spans="1:10" ht="30" customHeight="1" thickBot="1">
      <c r="A4" s="90" t="s">
        <v>137</v>
      </c>
      <c r="B4" s="91" t="s">
        <v>117</v>
      </c>
      <c r="C4" s="91" t="s">
        <v>118</v>
      </c>
      <c r="D4" s="91" t="s">
        <v>119</v>
      </c>
      <c r="E4" s="91" t="s">
        <v>246</v>
      </c>
      <c r="F4" s="91" t="s">
        <v>49</v>
      </c>
      <c r="G4" s="91" t="s">
        <v>122</v>
      </c>
      <c r="H4" s="91" t="s">
        <v>120</v>
      </c>
      <c r="I4" s="95" t="s">
        <v>245</v>
      </c>
      <c r="J4" s="100" t="s">
        <v>121</v>
      </c>
    </row>
    <row r="5" spans="1:10" ht="18.75" customHeight="1">
      <c r="A5" s="93" t="s">
        <v>203</v>
      </c>
      <c r="B5" s="94">
        <v>1</v>
      </c>
      <c r="C5" s="94">
        <v>1</v>
      </c>
      <c r="D5" s="94">
        <v>1</v>
      </c>
      <c r="E5" s="94">
        <v>1</v>
      </c>
      <c r="F5" s="94"/>
      <c r="G5" s="94">
        <v>1</v>
      </c>
      <c r="H5" s="94"/>
      <c r="I5" s="96"/>
      <c r="J5" s="101">
        <f aca="true" t="shared" si="0" ref="J5:J24">SUM(B5:I5)</f>
        <v>5</v>
      </c>
    </row>
    <row r="6" spans="1:10" ht="18.75" customHeight="1">
      <c r="A6" s="21" t="s">
        <v>207</v>
      </c>
      <c r="B6" s="22">
        <v>1</v>
      </c>
      <c r="C6" s="22">
        <v>1</v>
      </c>
      <c r="D6" s="22">
        <v>1</v>
      </c>
      <c r="E6" s="22">
        <v>1</v>
      </c>
      <c r="F6" s="22"/>
      <c r="G6" s="22">
        <v>1</v>
      </c>
      <c r="H6" s="22"/>
      <c r="I6" s="97"/>
      <c r="J6" s="102">
        <f t="shared" si="0"/>
        <v>5</v>
      </c>
    </row>
    <row r="7" spans="1:10" ht="18.75" customHeight="1">
      <c r="A7" s="87" t="s">
        <v>216</v>
      </c>
      <c r="B7" s="22">
        <v>2</v>
      </c>
      <c r="C7" s="22">
        <v>1</v>
      </c>
      <c r="D7" s="22">
        <v>2</v>
      </c>
      <c r="E7" s="22"/>
      <c r="F7" s="22"/>
      <c r="G7" s="22">
        <v>2</v>
      </c>
      <c r="H7" s="22"/>
      <c r="I7" s="97"/>
      <c r="J7" s="102">
        <f t="shared" si="0"/>
        <v>7</v>
      </c>
    </row>
    <row r="8" spans="1:10" ht="18.75" customHeight="1" thickBot="1">
      <c r="A8" s="88" t="s">
        <v>217</v>
      </c>
      <c r="B8" s="89"/>
      <c r="C8" s="89">
        <v>1</v>
      </c>
      <c r="D8" s="89"/>
      <c r="E8" s="89"/>
      <c r="F8" s="89"/>
      <c r="G8" s="89"/>
      <c r="H8" s="89"/>
      <c r="I8" s="98"/>
      <c r="J8" s="103">
        <f t="shared" si="0"/>
        <v>1</v>
      </c>
    </row>
    <row r="9" spans="1:10" ht="18.75" customHeight="1">
      <c r="A9" s="92" t="s">
        <v>170</v>
      </c>
      <c r="B9" s="19">
        <v>65</v>
      </c>
      <c r="C9" s="19">
        <v>37</v>
      </c>
      <c r="D9" s="19">
        <v>5</v>
      </c>
      <c r="E9" s="19">
        <v>19</v>
      </c>
      <c r="F9" s="19">
        <v>2</v>
      </c>
      <c r="G9" s="19">
        <v>28</v>
      </c>
      <c r="H9" s="19">
        <v>2</v>
      </c>
      <c r="I9" s="99">
        <v>4</v>
      </c>
      <c r="J9" s="104">
        <f t="shared" si="0"/>
        <v>162</v>
      </c>
    </row>
    <row r="10" spans="1:10" ht="18.75" customHeight="1">
      <c r="A10" s="21" t="s">
        <v>169</v>
      </c>
      <c r="B10" s="22">
        <v>36</v>
      </c>
      <c r="C10" s="22">
        <v>18</v>
      </c>
      <c r="D10" s="22">
        <v>1</v>
      </c>
      <c r="E10" s="22">
        <v>17</v>
      </c>
      <c r="F10" s="22">
        <v>8</v>
      </c>
      <c r="G10" s="22">
        <v>12</v>
      </c>
      <c r="H10" s="22">
        <v>1</v>
      </c>
      <c r="I10" s="97"/>
      <c r="J10" s="102">
        <f t="shared" si="0"/>
        <v>93</v>
      </c>
    </row>
    <row r="11" spans="1:10" ht="18.75" customHeight="1">
      <c r="A11" s="87" t="s">
        <v>184</v>
      </c>
      <c r="B11" s="22"/>
      <c r="C11" s="22"/>
      <c r="D11" s="22"/>
      <c r="E11" s="22"/>
      <c r="F11" s="22">
        <v>2</v>
      </c>
      <c r="G11" s="22"/>
      <c r="H11" s="22"/>
      <c r="I11" s="97"/>
      <c r="J11" s="102">
        <f t="shared" si="0"/>
        <v>2</v>
      </c>
    </row>
    <row r="12" spans="1:10" ht="18.75" customHeight="1">
      <c r="A12" s="87" t="s">
        <v>167</v>
      </c>
      <c r="B12" s="22"/>
      <c r="C12" s="22"/>
      <c r="D12" s="22"/>
      <c r="E12" s="22">
        <v>1</v>
      </c>
      <c r="F12" s="22"/>
      <c r="G12" s="22"/>
      <c r="H12" s="22"/>
      <c r="I12" s="97"/>
      <c r="J12" s="102">
        <f t="shared" si="0"/>
        <v>1</v>
      </c>
    </row>
    <row r="13" spans="1:10" ht="18.75" customHeight="1">
      <c r="A13" s="87" t="s">
        <v>168</v>
      </c>
      <c r="B13" s="22"/>
      <c r="C13" s="22"/>
      <c r="D13" s="22"/>
      <c r="E13" s="22"/>
      <c r="F13" s="22"/>
      <c r="G13" s="22"/>
      <c r="H13" s="22"/>
      <c r="I13" s="97">
        <v>1</v>
      </c>
      <c r="J13" s="102">
        <f t="shared" si="0"/>
        <v>1</v>
      </c>
    </row>
    <row r="14" spans="1:10" ht="18.75" customHeight="1">
      <c r="A14" s="87" t="s">
        <v>166</v>
      </c>
      <c r="B14" s="22"/>
      <c r="C14" s="22"/>
      <c r="D14" s="22">
        <v>35</v>
      </c>
      <c r="E14" s="22">
        <v>1</v>
      </c>
      <c r="F14" s="22"/>
      <c r="G14" s="22">
        <v>1</v>
      </c>
      <c r="H14" s="22">
        <v>1</v>
      </c>
      <c r="I14" s="97"/>
      <c r="J14" s="102">
        <f t="shared" si="0"/>
        <v>38</v>
      </c>
    </row>
    <row r="15" spans="1:10" ht="18.75" customHeight="1">
      <c r="A15" s="87" t="s">
        <v>182</v>
      </c>
      <c r="B15" s="22"/>
      <c r="C15" s="22"/>
      <c r="D15" s="22"/>
      <c r="E15" s="22">
        <v>1</v>
      </c>
      <c r="F15" s="22"/>
      <c r="G15" s="22"/>
      <c r="H15" s="22"/>
      <c r="I15" s="97">
        <v>16</v>
      </c>
      <c r="J15" s="102">
        <f t="shared" si="0"/>
        <v>17</v>
      </c>
    </row>
    <row r="16" spans="1:10" ht="18.75" customHeight="1">
      <c r="A16" s="87" t="s">
        <v>181</v>
      </c>
      <c r="B16" s="22"/>
      <c r="C16" s="22"/>
      <c r="D16" s="22">
        <v>54</v>
      </c>
      <c r="E16" s="22"/>
      <c r="F16" s="22"/>
      <c r="G16" s="22"/>
      <c r="H16" s="22">
        <v>55</v>
      </c>
      <c r="I16" s="97"/>
      <c r="J16" s="102">
        <f t="shared" si="0"/>
        <v>109</v>
      </c>
    </row>
    <row r="17" spans="1:10" ht="18.75" customHeight="1">
      <c r="A17" s="87" t="s">
        <v>188</v>
      </c>
      <c r="B17" s="22"/>
      <c r="C17" s="22"/>
      <c r="D17" s="22"/>
      <c r="E17" s="22"/>
      <c r="F17" s="22"/>
      <c r="G17" s="22"/>
      <c r="H17" s="22"/>
      <c r="I17" s="97">
        <v>7</v>
      </c>
      <c r="J17" s="102">
        <f t="shared" si="0"/>
        <v>7</v>
      </c>
    </row>
    <row r="18" spans="1:10" ht="18.75" customHeight="1">
      <c r="A18" s="87" t="s">
        <v>179</v>
      </c>
      <c r="B18" s="22"/>
      <c r="C18" s="22"/>
      <c r="D18" s="22"/>
      <c r="E18" s="22">
        <v>1</v>
      </c>
      <c r="F18" s="22"/>
      <c r="G18" s="22"/>
      <c r="H18" s="22"/>
      <c r="I18" s="97"/>
      <c r="J18" s="102">
        <f t="shared" si="0"/>
        <v>1</v>
      </c>
    </row>
    <row r="19" spans="1:10" ht="18.75" customHeight="1">
      <c r="A19" s="87" t="s">
        <v>165</v>
      </c>
      <c r="B19" s="22"/>
      <c r="C19" s="22"/>
      <c r="D19" s="22">
        <v>1</v>
      </c>
      <c r="E19" s="22"/>
      <c r="F19" s="22"/>
      <c r="G19" s="22"/>
      <c r="H19" s="22">
        <v>1</v>
      </c>
      <c r="I19" s="97"/>
      <c r="J19" s="102">
        <f t="shared" si="0"/>
        <v>2</v>
      </c>
    </row>
    <row r="20" spans="1:10" ht="18.75" customHeight="1">
      <c r="A20" s="87" t="s">
        <v>163</v>
      </c>
      <c r="B20" s="22"/>
      <c r="C20" s="22"/>
      <c r="D20" s="22"/>
      <c r="E20" s="22"/>
      <c r="F20" s="22"/>
      <c r="G20" s="22"/>
      <c r="H20" s="22">
        <v>1</v>
      </c>
      <c r="I20" s="97"/>
      <c r="J20" s="102">
        <f t="shared" si="0"/>
        <v>1</v>
      </c>
    </row>
    <row r="21" spans="1:10" ht="18.75" customHeight="1">
      <c r="A21" s="87" t="s">
        <v>187</v>
      </c>
      <c r="B21" s="22">
        <v>2</v>
      </c>
      <c r="C21" s="22">
        <v>2</v>
      </c>
      <c r="D21" s="22"/>
      <c r="E21" s="22"/>
      <c r="F21" s="22"/>
      <c r="G21" s="22">
        <v>4</v>
      </c>
      <c r="H21" s="22"/>
      <c r="I21" s="97"/>
      <c r="J21" s="102">
        <f t="shared" si="0"/>
        <v>8</v>
      </c>
    </row>
    <row r="22" spans="1:10" ht="18.75" customHeight="1">
      <c r="A22" s="87" t="s">
        <v>186</v>
      </c>
      <c r="B22" s="22">
        <v>3</v>
      </c>
      <c r="C22" s="22">
        <v>1</v>
      </c>
      <c r="D22" s="22"/>
      <c r="E22" s="22">
        <v>2</v>
      </c>
      <c r="F22" s="22"/>
      <c r="G22" s="22"/>
      <c r="H22" s="22"/>
      <c r="I22" s="97"/>
      <c r="J22" s="102">
        <f t="shared" si="0"/>
        <v>6</v>
      </c>
    </row>
    <row r="23" spans="1:10" ht="18.75" customHeight="1">
      <c r="A23" s="87" t="s">
        <v>161</v>
      </c>
      <c r="B23" s="22"/>
      <c r="C23" s="22"/>
      <c r="D23" s="22"/>
      <c r="E23" s="22"/>
      <c r="F23" s="22"/>
      <c r="G23" s="22"/>
      <c r="H23" s="22">
        <v>1</v>
      </c>
      <c r="I23" s="97">
        <v>1</v>
      </c>
      <c r="J23" s="102">
        <f t="shared" si="0"/>
        <v>2</v>
      </c>
    </row>
    <row r="24" spans="1:10" ht="18.75" customHeight="1" thickBot="1">
      <c r="A24" s="88" t="s">
        <v>123</v>
      </c>
      <c r="B24" s="89">
        <v>2833</v>
      </c>
      <c r="C24" s="89">
        <v>1783</v>
      </c>
      <c r="D24" s="89">
        <v>804</v>
      </c>
      <c r="E24" s="89">
        <v>748</v>
      </c>
      <c r="F24" s="89">
        <v>306</v>
      </c>
      <c r="G24" s="89">
        <v>2326</v>
      </c>
      <c r="H24" s="89">
        <v>6</v>
      </c>
      <c r="I24" s="98"/>
      <c r="J24" s="103">
        <f t="shared" si="0"/>
        <v>8806</v>
      </c>
    </row>
  </sheetData>
  <printOptions horizontalCentered="1"/>
  <pageMargins left="0.75" right="0.75" top="0.984251968503937" bottom="1.1811023622047245" header="0" footer="0"/>
  <pageSetup horizontalDpi="600" verticalDpi="600" orientation="landscape" paperSize="9" r:id="rId1"/>
  <headerFooter alignWithMargins="0">
    <oddFooter>&amp;L&amp;"Verdana,Negrita"&amp;7SECRETARIA DE ADMINISTRACION Y FINANZAS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0.7109375" style="42" customWidth="1"/>
    <col min="2" max="9" width="7.7109375" style="42" customWidth="1"/>
    <col min="10" max="16384" width="11.421875" style="42" customWidth="1"/>
  </cols>
  <sheetData>
    <row r="1" spans="1:5" s="1" customFormat="1" ht="14.25" customHeight="1">
      <c r="A1" s="29" t="s">
        <v>58</v>
      </c>
      <c r="E1" s="4"/>
    </row>
    <row r="2" spans="1:5" s="1" customFormat="1" ht="14.25">
      <c r="A2" s="29" t="s">
        <v>255</v>
      </c>
      <c r="E2" s="4"/>
    </row>
    <row r="3" ht="19.5" customHeight="1">
      <c r="E3" s="105"/>
    </row>
    <row r="4" spans="1:9" ht="19.5" customHeight="1">
      <c r="A4" s="106"/>
      <c r="B4" s="107">
        <v>1</v>
      </c>
      <c r="C4" s="107">
        <v>2</v>
      </c>
      <c r="D4" s="108">
        <v>3</v>
      </c>
      <c r="E4" s="108">
        <v>4</v>
      </c>
      <c r="F4" s="108">
        <v>5</v>
      </c>
      <c r="G4" s="108">
        <v>6</v>
      </c>
      <c r="H4" s="108">
        <v>7</v>
      </c>
      <c r="I4" s="108" t="s">
        <v>121</v>
      </c>
    </row>
    <row r="5" spans="1:9" ht="19.5" customHeight="1">
      <c r="A5" s="71" t="s">
        <v>30</v>
      </c>
      <c r="B5" s="22">
        <v>12</v>
      </c>
      <c r="C5" s="22">
        <v>42</v>
      </c>
      <c r="D5" s="22">
        <v>103</v>
      </c>
      <c r="E5" s="22">
        <v>51</v>
      </c>
      <c r="F5" s="22">
        <v>30</v>
      </c>
      <c r="G5" s="22">
        <v>84</v>
      </c>
      <c r="H5" s="22">
        <v>137</v>
      </c>
      <c r="I5" s="109">
        <f>SUM(B5:H5)</f>
        <v>459</v>
      </c>
    </row>
    <row r="6" spans="1:9" ht="19.5" customHeight="1">
      <c r="A6" s="71" t="s">
        <v>31</v>
      </c>
      <c r="B6" s="22">
        <v>1</v>
      </c>
      <c r="C6" s="22">
        <v>19</v>
      </c>
      <c r="D6" s="22">
        <v>47</v>
      </c>
      <c r="E6" s="22">
        <v>43</v>
      </c>
      <c r="F6" s="22">
        <v>33</v>
      </c>
      <c r="G6" s="22">
        <v>26</v>
      </c>
      <c r="H6" s="22">
        <v>15</v>
      </c>
      <c r="I6" s="109">
        <f aca="true" t="shared" si="0" ref="I6:I35">SUM(B6:H6)</f>
        <v>184</v>
      </c>
    </row>
    <row r="7" spans="1:9" ht="19.5" customHeight="1">
      <c r="A7" s="71" t="s">
        <v>32</v>
      </c>
      <c r="B7" s="22">
        <v>1</v>
      </c>
      <c r="C7" s="22">
        <v>19</v>
      </c>
      <c r="D7" s="22">
        <v>34</v>
      </c>
      <c r="E7" s="22">
        <v>40</v>
      </c>
      <c r="F7" s="22">
        <v>21</v>
      </c>
      <c r="G7" s="22">
        <v>18</v>
      </c>
      <c r="H7" s="22">
        <v>11</v>
      </c>
      <c r="I7" s="109">
        <f t="shared" si="0"/>
        <v>144</v>
      </c>
    </row>
    <row r="8" spans="1:9" ht="19.5" customHeight="1">
      <c r="A8" s="71" t="s">
        <v>33</v>
      </c>
      <c r="B8" s="22">
        <v>1</v>
      </c>
      <c r="C8" s="22">
        <v>9</v>
      </c>
      <c r="D8" s="22">
        <v>26</v>
      </c>
      <c r="E8" s="22">
        <v>17</v>
      </c>
      <c r="F8" s="22">
        <v>11</v>
      </c>
      <c r="G8" s="22">
        <v>26</v>
      </c>
      <c r="H8" s="22">
        <v>41</v>
      </c>
      <c r="I8" s="109">
        <f t="shared" si="0"/>
        <v>131</v>
      </c>
    </row>
    <row r="9" spans="1:9" ht="19.5" customHeight="1">
      <c r="A9" s="71" t="s">
        <v>34</v>
      </c>
      <c r="B9" s="22">
        <v>2</v>
      </c>
      <c r="C9" s="22">
        <v>8</v>
      </c>
      <c r="D9" s="22">
        <v>28</v>
      </c>
      <c r="E9" s="22">
        <v>16</v>
      </c>
      <c r="F9" s="22">
        <v>20</v>
      </c>
      <c r="G9" s="22">
        <v>24</v>
      </c>
      <c r="H9" s="22">
        <v>16</v>
      </c>
      <c r="I9" s="109">
        <f t="shared" si="0"/>
        <v>114</v>
      </c>
    </row>
    <row r="10" spans="1:9" ht="19.5" customHeight="1">
      <c r="A10" s="71" t="s">
        <v>35</v>
      </c>
      <c r="B10" s="22">
        <v>1</v>
      </c>
      <c r="C10" s="22">
        <v>15</v>
      </c>
      <c r="D10" s="22">
        <v>36</v>
      </c>
      <c r="E10" s="22">
        <v>29</v>
      </c>
      <c r="F10" s="22">
        <v>31</v>
      </c>
      <c r="G10" s="22">
        <v>31</v>
      </c>
      <c r="H10" s="22">
        <v>27</v>
      </c>
      <c r="I10" s="109">
        <f t="shared" si="0"/>
        <v>170</v>
      </c>
    </row>
    <row r="11" spans="1:9" ht="19.5" customHeight="1">
      <c r="A11" s="71" t="s">
        <v>36</v>
      </c>
      <c r="B11" s="22">
        <v>1</v>
      </c>
      <c r="C11" s="22">
        <v>9</v>
      </c>
      <c r="D11" s="22">
        <v>27</v>
      </c>
      <c r="E11" s="22">
        <v>35</v>
      </c>
      <c r="F11" s="22">
        <v>24</v>
      </c>
      <c r="G11" s="22">
        <v>29</v>
      </c>
      <c r="H11" s="22">
        <v>18</v>
      </c>
      <c r="I11" s="109">
        <f t="shared" si="0"/>
        <v>143</v>
      </c>
    </row>
    <row r="12" spans="1:9" ht="19.5" customHeight="1">
      <c r="A12" s="71" t="s">
        <v>37</v>
      </c>
      <c r="B12" s="22">
        <v>1</v>
      </c>
      <c r="C12" s="22">
        <v>16</v>
      </c>
      <c r="D12" s="22">
        <v>35</v>
      </c>
      <c r="E12" s="22">
        <v>80</v>
      </c>
      <c r="F12" s="22">
        <v>23</v>
      </c>
      <c r="G12" s="22">
        <v>51</v>
      </c>
      <c r="H12" s="22">
        <v>23</v>
      </c>
      <c r="I12" s="109">
        <f t="shared" si="0"/>
        <v>229</v>
      </c>
    </row>
    <row r="13" spans="1:9" ht="19.5" customHeight="1">
      <c r="A13" s="71" t="s">
        <v>38</v>
      </c>
      <c r="B13" s="22">
        <v>0</v>
      </c>
      <c r="C13" s="22">
        <v>7</v>
      </c>
      <c r="D13" s="22">
        <v>13</v>
      </c>
      <c r="E13" s="22">
        <v>14</v>
      </c>
      <c r="F13" s="22">
        <v>10</v>
      </c>
      <c r="G13" s="22">
        <v>35</v>
      </c>
      <c r="H13" s="22">
        <v>27</v>
      </c>
      <c r="I13" s="109">
        <f t="shared" si="0"/>
        <v>106</v>
      </c>
    </row>
    <row r="14" spans="1:9" ht="19.5" customHeight="1">
      <c r="A14" s="71" t="s">
        <v>39</v>
      </c>
      <c r="B14" s="22">
        <v>1</v>
      </c>
      <c r="C14" s="22">
        <v>22</v>
      </c>
      <c r="D14" s="22">
        <v>39</v>
      </c>
      <c r="E14" s="22">
        <v>24</v>
      </c>
      <c r="F14" s="22">
        <v>22</v>
      </c>
      <c r="G14" s="22">
        <v>21</v>
      </c>
      <c r="H14" s="22">
        <v>28</v>
      </c>
      <c r="I14" s="109">
        <f t="shared" si="0"/>
        <v>157</v>
      </c>
    </row>
    <row r="15" spans="1:9" ht="19.5" customHeight="1">
      <c r="A15" s="71" t="s">
        <v>40</v>
      </c>
      <c r="B15" s="22">
        <v>1</v>
      </c>
      <c r="C15" s="22">
        <v>7</v>
      </c>
      <c r="D15" s="22">
        <v>19</v>
      </c>
      <c r="E15" s="22">
        <v>12</v>
      </c>
      <c r="F15" s="22">
        <v>12</v>
      </c>
      <c r="G15" s="22">
        <v>5</v>
      </c>
      <c r="H15" s="22">
        <v>23</v>
      </c>
      <c r="I15" s="109">
        <f t="shared" si="0"/>
        <v>79</v>
      </c>
    </row>
    <row r="16" spans="1:9" ht="19.5" customHeight="1">
      <c r="A16" s="71" t="s">
        <v>41</v>
      </c>
      <c r="B16" s="22">
        <v>1</v>
      </c>
      <c r="C16" s="22">
        <v>9</v>
      </c>
      <c r="D16" s="22">
        <v>18</v>
      </c>
      <c r="E16" s="22">
        <v>13</v>
      </c>
      <c r="F16" s="22">
        <v>13</v>
      </c>
      <c r="G16" s="22">
        <v>17</v>
      </c>
      <c r="H16" s="22">
        <v>11</v>
      </c>
      <c r="I16" s="109">
        <f t="shared" si="0"/>
        <v>82</v>
      </c>
    </row>
    <row r="17" spans="1:9" ht="19.5" customHeight="1">
      <c r="A17" s="71" t="s">
        <v>42</v>
      </c>
      <c r="B17" s="22">
        <v>1</v>
      </c>
      <c r="C17" s="22">
        <v>6</v>
      </c>
      <c r="D17" s="22">
        <v>19</v>
      </c>
      <c r="E17" s="22">
        <v>22</v>
      </c>
      <c r="F17" s="22">
        <v>7</v>
      </c>
      <c r="G17" s="22">
        <v>31</v>
      </c>
      <c r="H17" s="22">
        <v>7</v>
      </c>
      <c r="I17" s="109">
        <f t="shared" si="0"/>
        <v>93</v>
      </c>
    </row>
    <row r="18" spans="1:9" ht="19.5" customHeight="1">
      <c r="A18" s="71" t="s">
        <v>43</v>
      </c>
      <c r="B18" s="22">
        <v>1</v>
      </c>
      <c r="C18" s="22">
        <v>7</v>
      </c>
      <c r="D18" s="22">
        <v>14</v>
      </c>
      <c r="E18" s="22">
        <v>16</v>
      </c>
      <c r="F18" s="22">
        <v>3</v>
      </c>
      <c r="G18" s="22">
        <v>6</v>
      </c>
      <c r="H18" s="22">
        <v>57</v>
      </c>
      <c r="I18" s="109">
        <f t="shared" si="0"/>
        <v>104</v>
      </c>
    </row>
    <row r="19" spans="1:9" ht="19.5" customHeight="1">
      <c r="A19" s="71" t="s">
        <v>44</v>
      </c>
      <c r="B19" s="22">
        <v>1</v>
      </c>
      <c r="C19" s="22">
        <v>8</v>
      </c>
      <c r="D19" s="22">
        <v>14</v>
      </c>
      <c r="E19" s="22">
        <v>9</v>
      </c>
      <c r="F19" s="22">
        <v>22</v>
      </c>
      <c r="G19" s="22">
        <v>33</v>
      </c>
      <c r="H19" s="22">
        <v>9</v>
      </c>
      <c r="I19" s="109">
        <f t="shared" si="0"/>
        <v>96</v>
      </c>
    </row>
    <row r="20" spans="1:9" ht="19.5" customHeight="1">
      <c r="A20" s="71" t="s">
        <v>45</v>
      </c>
      <c r="B20" s="22">
        <v>1</v>
      </c>
      <c r="C20" s="22">
        <v>5</v>
      </c>
      <c r="D20" s="22">
        <v>5</v>
      </c>
      <c r="E20" s="22">
        <v>2</v>
      </c>
      <c r="F20" s="22">
        <v>2</v>
      </c>
      <c r="G20" s="22">
        <v>4</v>
      </c>
      <c r="H20" s="22">
        <v>6</v>
      </c>
      <c r="I20" s="109">
        <f t="shared" si="0"/>
        <v>25</v>
      </c>
    </row>
    <row r="21" spans="1:9" ht="19.5" customHeight="1">
      <c r="A21" s="71" t="s">
        <v>46</v>
      </c>
      <c r="B21" s="22">
        <v>1</v>
      </c>
      <c r="C21" s="22">
        <v>5</v>
      </c>
      <c r="D21" s="22">
        <v>5</v>
      </c>
      <c r="E21" s="22">
        <v>2</v>
      </c>
      <c r="F21" s="22">
        <v>6</v>
      </c>
      <c r="G21" s="22">
        <v>9</v>
      </c>
      <c r="H21" s="22">
        <v>11</v>
      </c>
      <c r="I21" s="109">
        <f t="shared" si="0"/>
        <v>39</v>
      </c>
    </row>
    <row r="22" spans="1:9" ht="19.5" customHeight="1">
      <c r="A22" s="71" t="s">
        <v>101</v>
      </c>
      <c r="B22" s="22">
        <v>1</v>
      </c>
      <c r="C22" s="22">
        <v>6</v>
      </c>
      <c r="D22" s="22">
        <v>7</v>
      </c>
      <c r="E22" s="22">
        <v>0</v>
      </c>
      <c r="F22" s="22">
        <v>0</v>
      </c>
      <c r="G22" s="22">
        <v>0</v>
      </c>
      <c r="H22" s="22">
        <v>4</v>
      </c>
      <c r="I22" s="109">
        <f t="shared" si="0"/>
        <v>18</v>
      </c>
    </row>
    <row r="23" spans="1:9" ht="19.5" customHeight="1">
      <c r="A23" s="71" t="s">
        <v>248</v>
      </c>
      <c r="B23" s="22">
        <v>2</v>
      </c>
      <c r="C23" s="22">
        <v>8</v>
      </c>
      <c r="D23" s="22">
        <v>18</v>
      </c>
      <c r="E23" s="22">
        <v>21</v>
      </c>
      <c r="F23" s="22">
        <v>10</v>
      </c>
      <c r="G23" s="22">
        <v>3</v>
      </c>
      <c r="H23" s="22">
        <v>4</v>
      </c>
      <c r="I23" s="109">
        <f t="shared" si="0"/>
        <v>66</v>
      </c>
    </row>
    <row r="24" spans="1:9" ht="19.5" customHeight="1">
      <c r="A24" s="71" t="s">
        <v>249</v>
      </c>
      <c r="B24" s="22">
        <v>1</v>
      </c>
      <c r="C24" s="22">
        <v>2</v>
      </c>
      <c r="D24" s="22">
        <v>5</v>
      </c>
      <c r="E24" s="22">
        <v>6</v>
      </c>
      <c r="F24" s="22">
        <v>3</v>
      </c>
      <c r="G24" s="22">
        <v>14</v>
      </c>
      <c r="H24" s="22">
        <v>2</v>
      </c>
      <c r="I24" s="109">
        <f t="shared" si="0"/>
        <v>33</v>
      </c>
    </row>
    <row r="25" spans="1:9" ht="19.5" customHeight="1">
      <c r="A25" s="71" t="s">
        <v>112</v>
      </c>
      <c r="B25" s="22">
        <v>0</v>
      </c>
      <c r="C25" s="22">
        <v>2</v>
      </c>
      <c r="D25" s="22">
        <v>4</v>
      </c>
      <c r="E25" s="22">
        <v>55</v>
      </c>
      <c r="F25" s="22">
        <v>4</v>
      </c>
      <c r="G25" s="22">
        <v>0</v>
      </c>
      <c r="H25" s="22">
        <v>2</v>
      </c>
      <c r="I25" s="109">
        <f t="shared" si="0"/>
        <v>67</v>
      </c>
    </row>
    <row r="26" spans="1:9" ht="19.5" customHeight="1">
      <c r="A26" s="71" t="s">
        <v>107</v>
      </c>
      <c r="B26" s="22">
        <v>1</v>
      </c>
      <c r="C26" s="22">
        <v>1</v>
      </c>
      <c r="D26" s="22">
        <v>3</v>
      </c>
      <c r="E26" s="22">
        <v>5</v>
      </c>
      <c r="F26" s="22">
        <v>7</v>
      </c>
      <c r="G26" s="22">
        <v>4</v>
      </c>
      <c r="H26" s="22">
        <v>1</v>
      </c>
      <c r="I26" s="109">
        <f t="shared" si="0"/>
        <v>22</v>
      </c>
    </row>
    <row r="27" spans="1:9" ht="19.5" customHeight="1">
      <c r="A27" s="71" t="s">
        <v>250</v>
      </c>
      <c r="B27" s="22">
        <v>0</v>
      </c>
      <c r="C27" s="22">
        <v>2</v>
      </c>
      <c r="D27" s="22">
        <v>6</v>
      </c>
      <c r="E27" s="22">
        <v>25</v>
      </c>
      <c r="F27" s="22">
        <v>5</v>
      </c>
      <c r="G27" s="22">
        <v>16</v>
      </c>
      <c r="H27" s="22">
        <v>10</v>
      </c>
      <c r="I27" s="109">
        <f t="shared" si="0"/>
        <v>64</v>
      </c>
    </row>
    <row r="28" spans="1:9" ht="19.5" customHeight="1">
      <c r="A28" s="71" t="s">
        <v>106</v>
      </c>
      <c r="B28" s="22">
        <v>2</v>
      </c>
      <c r="C28" s="22">
        <v>5</v>
      </c>
      <c r="D28" s="22">
        <v>23</v>
      </c>
      <c r="E28" s="22">
        <v>6</v>
      </c>
      <c r="F28" s="22">
        <v>2</v>
      </c>
      <c r="G28" s="22">
        <v>1</v>
      </c>
      <c r="H28" s="22">
        <v>11</v>
      </c>
      <c r="I28" s="109">
        <f t="shared" si="0"/>
        <v>50</v>
      </c>
    </row>
    <row r="29" spans="1:9" ht="19.5" customHeight="1">
      <c r="A29" s="71" t="s">
        <v>251</v>
      </c>
      <c r="B29" s="22">
        <v>1</v>
      </c>
      <c r="C29" s="22">
        <v>7</v>
      </c>
      <c r="D29" s="22">
        <v>12</v>
      </c>
      <c r="E29" s="22">
        <v>10</v>
      </c>
      <c r="F29" s="22">
        <v>4</v>
      </c>
      <c r="G29" s="22">
        <v>5</v>
      </c>
      <c r="H29" s="22">
        <v>5</v>
      </c>
      <c r="I29" s="109">
        <f t="shared" si="0"/>
        <v>44</v>
      </c>
    </row>
    <row r="30" spans="1:9" ht="19.5" customHeight="1">
      <c r="A30" s="71" t="s">
        <v>252</v>
      </c>
      <c r="B30" s="22">
        <v>2</v>
      </c>
      <c r="C30" s="22">
        <v>3</v>
      </c>
      <c r="D30" s="22">
        <v>4</v>
      </c>
      <c r="E30" s="22">
        <v>9</v>
      </c>
      <c r="F30" s="22">
        <v>10</v>
      </c>
      <c r="G30" s="22">
        <v>11</v>
      </c>
      <c r="H30" s="22">
        <v>8</v>
      </c>
      <c r="I30" s="109">
        <f t="shared" si="0"/>
        <v>47</v>
      </c>
    </row>
    <row r="31" spans="1:9" ht="19.5" customHeight="1">
      <c r="A31" s="71" t="s">
        <v>254</v>
      </c>
      <c r="B31" s="22">
        <v>1</v>
      </c>
      <c r="C31" s="22">
        <v>6</v>
      </c>
      <c r="D31" s="22">
        <v>2</v>
      </c>
      <c r="E31" s="22">
        <v>7</v>
      </c>
      <c r="F31" s="22">
        <v>2</v>
      </c>
      <c r="G31" s="22">
        <v>9</v>
      </c>
      <c r="H31" s="22">
        <v>6</v>
      </c>
      <c r="I31" s="109">
        <f t="shared" si="0"/>
        <v>33</v>
      </c>
    </row>
    <row r="32" spans="1:9" ht="19.5" customHeight="1">
      <c r="A32" s="71" t="s">
        <v>47</v>
      </c>
      <c r="B32" s="22">
        <v>1</v>
      </c>
      <c r="C32" s="22">
        <v>7</v>
      </c>
      <c r="D32" s="22">
        <v>12</v>
      </c>
      <c r="E32" s="22">
        <v>4</v>
      </c>
      <c r="F32" s="22">
        <v>8</v>
      </c>
      <c r="G32" s="22">
        <v>19</v>
      </c>
      <c r="H32" s="22">
        <v>12</v>
      </c>
      <c r="I32" s="109">
        <f t="shared" si="0"/>
        <v>63</v>
      </c>
    </row>
    <row r="33" spans="1:9" ht="19.5" customHeight="1">
      <c r="A33" s="71" t="s">
        <v>102</v>
      </c>
      <c r="B33" s="22">
        <v>1</v>
      </c>
      <c r="C33" s="22">
        <v>7</v>
      </c>
      <c r="D33" s="22">
        <v>0</v>
      </c>
      <c r="E33" s="22">
        <v>4</v>
      </c>
      <c r="F33" s="22">
        <v>2</v>
      </c>
      <c r="G33" s="22">
        <v>11</v>
      </c>
      <c r="H33" s="22">
        <v>8</v>
      </c>
      <c r="I33" s="109">
        <f t="shared" si="0"/>
        <v>33</v>
      </c>
    </row>
    <row r="34" spans="1:9" ht="19.5" customHeight="1">
      <c r="A34" s="71" t="s">
        <v>253</v>
      </c>
      <c r="B34" s="22">
        <v>1</v>
      </c>
      <c r="C34" s="22">
        <v>3</v>
      </c>
      <c r="D34" s="22">
        <v>4</v>
      </c>
      <c r="E34" s="22">
        <v>5</v>
      </c>
      <c r="F34" s="22">
        <v>2</v>
      </c>
      <c r="G34" s="22">
        <v>7</v>
      </c>
      <c r="H34" s="22">
        <v>0</v>
      </c>
      <c r="I34" s="109">
        <f t="shared" si="0"/>
        <v>22</v>
      </c>
    </row>
    <row r="35" spans="1:9" ht="19.5" customHeight="1">
      <c r="A35" s="71" t="s">
        <v>48</v>
      </c>
      <c r="B35" s="22">
        <v>1</v>
      </c>
      <c r="C35" s="22">
        <v>10</v>
      </c>
      <c r="D35" s="22">
        <v>4</v>
      </c>
      <c r="E35" s="22">
        <v>7</v>
      </c>
      <c r="F35" s="22">
        <v>12</v>
      </c>
      <c r="G35" s="22">
        <v>13</v>
      </c>
      <c r="H35" s="22">
        <v>14</v>
      </c>
      <c r="I35" s="109">
        <f t="shared" si="0"/>
        <v>61</v>
      </c>
    </row>
    <row r="36" spans="1:9" ht="19.5" customHeight="1">
      <c r="A36" s="109" t="s">
        <v>121</v>
      </c>
      <c r="B36" s="109">
        <f aca="true" t="shared" si="1" ref="B36:I36">SUM(B4:B35)</f>
        <v>44</v>
      </c>
      <c r="C36" s="109">
        <f t="shared" si="1"/>
        <v>284</v>
      </c>
      <c r="D36" s="109">
        <f t="shared" si="1"/>
        <v>589</v>
      </c>
      <c r="E36" s="109">
        <f t="shared" si="1"/>
        <v>593</v>
      </c>
      <c r="F36" s="109">
        <f t="shared" si="1"/>
        <v>366</v>
      </c>
      <c r="G36" s="109">
        <f t="shared" si="1"/>
        <v>569</v>
      </c>
      <c r="H36" s="109">
        <f t="shared" si="1"/>
        <v>561</v>
      </c>
      <c r="I36" s="109">
        <f t="shared" si="1"/>
        <v>2978</v>
      </c>
    </row>
  </sheetData>
  <printOptions horizontalCentered="1"/>
  <pageMargins left="0.5905511811023623" right="0.75" top="0.7874015748031497" bottom="0.3937007874015748" header="0" footer="0"/>
  <pageSetup horizontalDpi="600" verticalDpi="600" orientation="portrait" paperSize="9" r:id="rId1"/>
  <headerFooter alignWithMargins="0">
    <oddFooter>&amp;L&amp;"Verdana,Negrita"&amp;7SECRETARIA DE ADMINISTRACION Y FINANZAS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6.57421875" style="49" customWidth="1"/>
    <col min="2" max="2" width="10.7109375" style="49" customWidth="1"/>
    <col min="3" max="3" width="9.7109375" style="49" customWidth="1"/>
    <col min="4" max="9" width="11.7109375" style="49" customWidth="1"/>
    <col min="10" max="10" width="9.7109375" style="49" customWidth="1"/>
    <col min="11" max="11" width="11.28125" style="49" customWidth="1"/>
    <col min="12" max="12" width="10.28125" style="49" customWidth="1"/>
    <col min="13" max="13" width="7.7109375" style="49" customWidth="1"/>
    <col min="14" max="16384" width="11.421875" style="49" customWidth="1"/>
  </cols>
  <sheetData>
    <row r="1" spans="1:9" s="1" customFormat="1" ht="14.25">
      <c r="A1" s="29" t="s">
        <v>256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14.25">
      <c r="A2" s="29" t="s">
        <v>258</v>
      </c>
      <c r="B2" s="29"/>
      <c r="C2" s="29"/>
      <c r="D2" s="29"/>
      <c r="E2" s="29"/>
      <c r="F2" s="29"/>
      <c r="G2" s="29"/>
      <c r="H2" s="29"/>
      <c r="I2" s="29"/>
    </row>
    <row r="3" s="42" customFormat="1" ht="12" thickBot="1"/>
    <row r="4" spans="2:13" s="42" customFormat="1" ht="39.75" customHeight="1" thickBot="1">
      <c r="B4" s="136" t="s">
        <v>190</v>
      </c>
      <c r="C4" s="122" t="s">
        <v>274</v>
      </c>
      <c r="D4" s="122" t="s">
        <v>268</v>
      </c>
      <c r="E4" s="122" t="s">
        <v>267</v>
      </c>
      <c r="F4" s="122" t="s">
        <v>269</v>
      </c>
      <c r="G4" s="122" t="s">
        <v>271</v>
      </c>
      <c r="H4" s="122" t="s">
        <v>272</v>
      </c>
      <c r="I4" s="122" t="s">
        <v>273</v>
      </c>
      <c r="J4" s="122" t="s">
        <v>265</v>
      </c>
      <c r="K4" s="122" t="s">
        <v>266</v>
      </c>
      <c r="L4" s="123" t="s">
        <v>270</v>
      </c>
      <c r="M4" s="130" t="s">
        <v>29</v>
      </c>
    </row>
    <row r="5" spans="1:14" s="42" customFormat="1" ht="19.5" customHeight="1">
      <c r="A5" s="128" t="s">
        <v>30</v>
      </c>
      <c r="B5" s="131">
        <v>1</v>
      </c>
      <c r="C5" s="134">
        <v>1</v>
      </c>
      <c r="D5" s="19">
        <v>7</v>
      </c>
      <c r="E5" s="110">
        <v>6</v>
      </c>
      <c r="F5" s="110">
        <v>1</v>
      </c>
      <c r="G5" s="110">
        <v>17</v>
      </c>
      <c r="H5" s="110">
        <v>2</v>
      </c>
      <c r="I5" s="110">
        <v>1</v>
      </c>
      <c r="J5" s="19">
        <v>1</v>
      </c>
      <c r="K5" s="19"/>
      <c r="L5" s="110"/>
      <c r="M5" s="104">
        <f>SUM(B5:L5)</f>
        <v>37</v>
      </c>
      <c r="N5" s="46"/>
    </row>
    <row r="6" spans="1:14" s="42" customFormat="1" ht="19.5" customHeight="1">
      <c r="A6" s="126" t="s">
        <v>31</v>
      </c>
      <c r="B6" s="132"/>
      <c r="C6" s="135"/>
      <c r="D6" s="22"/>
      <c r="E6" s="111"/>
      <c r="F6" s="111"/>
      <c r="G6" s="111"/>
      <c r="H6" s="111"/>
      <c r="I6" s="111"/>
      <c r="J6" s="22">
        <v>1</v>
      </c>
      <c r="K6" s="22">
        <v>1</v>
      </c>
      <c r="L6" s="111">
        <v>3</v>
      </c>
      <c r="M6" s="102">
        <f>SUM(B6:L6)</f>
        <v>5</v>
      </c>
      <c r="N6" s="46"/>
    </row>
    <row r="7" spans="1:14" s="42" customFormat="1" ht="19.5" customHeight="1">
      <c r="A7" s="126" t="s">
        <v>32</v>
      </c>
      <c r="B7" s="132"/>
      <c r="C7" s="135"/>
      <c r="D7" s="22"/>
      <c r="E7" s="111"/>
      <c r="F7" s="111"/>
      <c r="G7" s="111"/>
      <c r="H7" s="111"/>
      <c r="I7" s="111"/>
      <c r="J7" s="22">
        <v>1</v>
      </c>
      <c r="K7" s="22">
        <v>1</v>
      </c>
      <c r="L7" s="111">
        <v>3</v>
      </c>
      <c r="M7" s="102">
        <f aca="true" t="shared" si="0" ref="M7:M21">SUM(B7:L7)</f>
        <v>5</v>
      </c>
      <c r="N7" s="46"/>
    </row>
    <row r="8" spans="1:14" s="42" customFormat="1" ht="19.5" customHeight="1">
      <c r="A8" s="126" t="s">
        <v>33</v>
      </c>
      <c r="B8" s="132"/>
      <c r="C8" s="135"/>
      <c r="D8" s="22"/>
      <c r="E8" s="111"/>
      <c r="F8" s="111"/>
      <c r="G8" s="111"/>
      <c r="H8" s="111"/>
      <c r="I8" s="111"/>
      <c r="J8" s="22">
        <v>1</v>
      </c>
      <c r="K8" s="22">
        <v>1</v>
      </c>
      <c r="L8" s="111">
        <v>3</v>
      </c>
      <c r="M8" s="102">
        <f t="shared" si="0"/>
        <v>5</v>
      </c>
      <c r="N8" s="46"/>
    </row>
    <row r="9" spans="1:14" s="42" customFormat="1" ht="19.5" customHeight="1">
      <c r="A9" s="126" t="s">
        <v>34</v>
      </c>
      <c r="B9" s="132"/>
      <c r="C9" s="135"/>
      <c r="D9" s="22"/>
      <c r="E9" s="111"/>
      <c r="F9" s="111"/>
      <c r="G9" s="111"/>
      <c r="H9" s="111"/>
      <c r="I9" s="111"/>
      <c r="J9" s="22">
        <v>1</v>
      </c>
      <c r="K9" s="22">
        <v>1</v>
      </c>
      <c r="L9" s="111">
        <v>3</v>
      </c>
      <c r="M9" s="102">
        <f t="shared" si="0"/>
        <v>5</v>
      </c>
      <c r="N9" s="46"/>
    </row>
    <row r="10" spans="1:14" s="42" customFormat="1" ht="19.5" customHeight="1">
      <c r="A10" s="126" t="s">
        <v>35</v>
      </c>
      <c r="B10" s="132"/>
      <c r="C10" s="135"/>
      <c r="D10" s="22"/>
      <c r="E10" s="111"/>
      <c r="F10" s="111"/>
      <c r="G10" s="111"/>
      <c r="H10" s="111"/>
      <c r="I10" s="111"/>
      <c r="J10" s="22">
        <v>1</v>
      </c>
      <c r="K10" s="22">
        <v>1</v>
      </c>
      <c r="L10" s="111">
        <v>3</v>
      </c>
      <c r="M10" s="102">
        <f t="shared" si="0"/>
        <v>5</v>
      </c>
      <c r="N10" s="46"/>
    </row>
    <row r="11" spans="1:14" s="42" customFormat="1" ht="19.5" customHeight="1">
      <c r="A11" s="126" t="s">
        <v>36</v>
      </c>
      <c r="B11" s="132"/>
      <c r="C11" s="135"/>
      <c r="D11" s="22"/>
      <c r="E11" s="111"/>
      <c r="F11" s="111"/>
      <c r="G11" s="111"/>
      <c r="H11" s="111"/>
      <c r="I11" s="111"/>
      <c r="J11" s="22">
        <v>1</v>
      </c>
      <c r="K11" s="22">
        <v>1</v>
      </c>
      <c r="L11" s="111">
        <v>3</v>
      </c>
      <c r="M11" s="102">
        <f t="shared" si="0"/>
        <v>5</v>
      </c>
      <c r="N11" s="46"/>
    </row>
    <row r="12" spans="1:14" s="42" customFormat="1" ht="19.5" customHeight="1">
      <c r="A12" s="126" t="s">
        <v>37</v>
      </c>
      <c r="B12" s="132"/>
      <c r="C12" s="135"/>
      <c r="D12" s="22"/>
      <c r="E12" s="111"/>
      <c r="F12" s="111"/>
      <c r="G12" s="111"/>
      <c r="H12" s="111"/>
      <c r="I12" s="111"/>
      <c r="J12" s="22">
        <v>1</v>
      </c>
      <c r="K12" s="22">
        <v>1</v>
      </c>
      <c r="L12" s="111">
        <v>3</v>
      </c>
      <c r="M12" s="102">
        <f t="shared" si="0"/>
        <v>5</v>
      </c>
      <c r="N12" s="46"/>
    </row>
    <row r="13" spans="1:14" s="42" customFormat="1" ht="19.5" customHeight="1">
      <c r="A13" s="126" t="s">
        <v>38</v>
      </c>
      <c r="B13" s="132"/>
      <c r="C13" s="135"/>
      <c r="D13" s="22"/>
      <c r="E13" s="111"/>
      <c r="F13" s="111"/>
      <c r="G13" s="111"/>
      <c r="H13" s="111"/>
      <c r="I13" s="111"/>
      <c r="J13" s="22">
        <v>1</v>
      </c>
      <c r="K13" s="22">
        <v>1</v>
      </c>
      <c r="L13" s="111">
        <v>3</v>
      </c>
      <c r="M13" s="102">
        <f t="shared" si="0"/>
        <v>5</v>
      </c>
      <c r="N13" s="46"/>
    </row>
    <row r="14" spans="1:14" s="42" customFormat="1" ht="19.5" customHeight="1">
      <c r="A14" s="126" t="s">
        <v>39</v>
      </c>
      <c r="B14" s="132"/>
      <c r="C14" s="135"/>
      <c r="D14" s="22"/>
      <c r="E14" s="111"/>
      <c r="F14" s="111"/>
      <c r="G14" s="111"/>
      <c r="H14" s="111"/>
      <c r="I14" s="111"/>
      <c r="J14" s="22">
        <v>1</v>
      </c>
      <c r="K14" s="22">
        <v>1</v>
      </c>
      <c r="L14" s="111">
        <v>3</v>
      </c>
      <c r="M14" s="102">
        <f t="shared" si="0"/>
        <v>5</v>
      </c>
      <c r="N14" s="46"/>
    </row>
    <row r="15" spans="1:14" s="42" customFormat="1" ht="19.5" customHeight="1">
      <c r="A15" s="126" t="s">
        <v>40</v>
      </c>
      <c r="B15" s="132"/>
      <c r="C15" s="135"/>
      <c r="D15" s="22"/>
      <c r="E15" s="111"/>
      <c r="F15" s="111"/>
      <c r="G15" s="111"/>
      <c r="H15" s="111"/>
      <c r="I15" s="111"/>
      <c r="J15" s="22">
        <v>1</v>
      </c>
      <c r="K15" s="22">
        <v>1</v>
      </c>
      <c r="L15" s="111">
        <v>3</v>
      </c>
      <c r="M15" s="102">
        <f t="shared" si="0"/>
        <v>5</v>
      </c>
      <c r="N15" s="46"/>
    </row>
    <row r="16" spans="1:14" s="42" customFormat="1" ht="19.5" customHeight="1">
      <c r="A16" s="126" t="s">
        <v>41</v>
      </c>
      <c r="B16" s="132"/>
      <c r="C16" s="135"/>
      <c r="D16" s="22"/>
      <c r="E16" s="111"/>
      <c r="F16" s="111"/>
      <c r="G16" s="111"/>
      <c r="H16" s="111"/>
      <c r="I16" s="111"/>
      <c r="J16" s="22">
        <v>1</v>
      </c>
      <c r="K16" s="22">
        <v>1</v>
      </c>
      <c r="L16" s="111">
        <v>3</v>
      </c>
      <c r="M16" s="102">
        <f t="shared" si="0"/>
        <v>5</v>
      </c>
      <c r="N16" s="46"/>
    </row>
    <row r="17" spans="1:14" s="42" customFormat="1" ht="19.5" customHeight="1">
      <c r="A17" s="126" t="s">
        <v>42</v>
      </c>
      <c r="B17" s="132"/>
      <c r="C17" s="135"/>
      <c r="D17" s="22"/>
      <c r="E17" s="111"/>
      <c r="F17" s="111"/>
      <c r="G17" s="111"/>
      <c r="H17" s="111"/>
      <c r="I17" s="111"/>
      <c r="J17" s="22">
        <v>1</v>
      </c>
      <c r="K17" s="22">
        <v>1</v>
      </c>
      <c r="L17" s="111">
        <v>3</v>
      </c>
      <c r="M17" s="102">
        <f t="shared" si="0"/>
        <v>5</v>
      </c>
      <c r="N17" s="46"/>
    </row>
    <row r="18" spans="1:14" s="42" customFormat="1" ht="19.5" customHeight="1">
      <c r="A18" s="126" t="s">
        <v>43</v>
      </c>
      <c r="B18" s="132"/>
      <c r="C18" s="135"/>
      <c r="D18" s="22"/>
      <c r="E18" s="111"/>
      <c r="F18" s="111"/>
      <c r="G18" s="111"/>
      <c r="H18" s="111"/>
      <c r="I18" s="111"/>
      <c r="J18" s="22">
        <v>1</v>
      </c>
      <c r="K18" s="22">
        <v>1</v>
      </c>
      <c r="L18" s="111">
        <v>3</v>
      </c>
      <c r="M18" s="102">
        <f t="shared" si="0"/>
        <v>5</v>
      </c>
      <c r="N18" s="46"/>
    </row>
    <row r="19" spans="1:14" s="42" customFormat="1" ht="19.5" customHeight="1">
      <c r="A19" s="126" t="s">
        <v>44</v>
      </c>
      <c r="B19" s="132"/>
      <c r="C19" s="135"/>
      <c r="D19" s="22"/>
      <c r="E19" s="111"/>
      <c r="F19" s="111"/>
      <c r="G19" s="111"/>
      <c r="H19" s="111"/>
      <c r="I19" s="111"/>
      <c r="J19" s="22">
        <v>1</v>
      </c>
      <c r="K19" s="22">
        <v>1</v>
      </c>
      <c r="L19" s="111">
        <v>3</v>
      </c>
      <c r="M19" s="102">
        <f t="shared" si="0"/>
        <v>5</v>
      </c>
      <c r="N19" s="46"/>
    </row>
    <row r="20" spans="1:14" s="42" customFormat="1" ht="19.5" customHeight="1">
      <c r="A20" s="126" t="s">
        <v>45</v>
      </c>
      <c r="B20" s="132"/>
      <c r="C20" s="135"/>
      <c r="D20" s="22"/>
      <c r="E20" s="111"/>
      <c r="F20" s="111"/>
      <c r="G20" s="111"/>
      <c r="H20" s="111"/>
      <c r="I20" s="111"/>
      <c r="J20" s="22">
        <v>1</v>
      </c>
      <c r="K20" s="22">
        <v>1</v>
      </c>
      <c r="L20" s="111">
        <v>3</v>
      </c>
      <c r="M20" s="102">
        <f t="shared" si="0"/>
        <v>5</v>
      </c>
      <c r="N20" s="46"/>
    </row>
    <row r="21" spans="1:14" s="42" customFormat="1" ht="19.5" customHeight="1">
      <c r="A21" s="127" t="s">
        <v>46</v>
      </c>
      <c r="B21" s="133"/>
      <c r="C21" s="125"/>
      <c r="D21" s="25"/>
      <c r="E21" s="112"/>
      <c r="F21" s="112"/>
      <c r="G21" s="112"/>
      <c r="H21" s="112"/>
      <c r="I21" s="112"/>
      <c r="J21" s="25">
        <v>1</v>
      </c>
      <c r="K21" s="25">
        <v>1</v>
      </c>
      <c r="L21" s="112">
        <v>3</v>
      </c>
      <c r="M21" s="102">
        <f t="shared" si="0"/>
        <v>5</v>
      </c>
      <c r="N21" s="46"/>
    </row>
    <row r="22" spans="1:14" s="42" customFormat="1" ht="19.5" customHeight="1" thickBot="1">
      <c r="A22" s="127" t="s">
        <v>101</v>
      </c>
      <c r="B22" s="133"/>
      <c r="C22" s="125"/>
      <c r="D22" s="89"/>
      <c r="E22" s="129"/>
      <c r="F22" s="129"/>
      <c r="G22" s="129"/>
      <c r="H22" s="129"/>
      <c r="I22" s="129"/>
      <c r="J22" s="89">
        <v>1</v>
      </c>
      <c r="K22" s="89">
        <v>1</v>
      </c>
      <c r="L22" s="129">
        <v>3</v>
      </c>
      <c r="M22" s="103">
        <f>SUM(B22:L22)</f>
        <v>5</v>
      </c>
      <c r="N22" s="46"/>
    </row>
    <row r="23" spans="1:13" s="42" customFormat="1" ht="19.5" customHeight="1" thickBot="1">
      <c r="A23" s="47" t="s">
        <v>29</v>
      </c>
      <c r="B23" s="113">
        <f aca="true" t="shared" si="1" ref="B23:M23">SUM(B5:B22)</f>
        <v>1</v>
      </c>
      <c r="C23" s="113">
        <f t="shared" si="1"/>
        <v>1</v>
      </c>
      <c r="D23" s="28">
        <f t="shared" si="1"/>
        <v>7</v>
      </c>
      <c r="E23" s="28">
        <f t="shared" si="1"/>
        <v>6</v>
      </c>
      <c r="F23" s="28">
        <f t="shared" si="1"/>
        <v>1</v>
      </c>
      <c r="G23" s="28">
        <f t="shared" si="1"/>
        <v>17</v>
      </c>
      <c r="H23" s="28">
        <f t="shared" si="1"/>
        <v>2</v>
      </c>
      <c r="I23" s="28">
        <f t="shared" si="1"/>
        <v>1</v>
      </c>
      <c r="J23" s="28">
        <f t="shared" si="1"/>
        <v>18</v>
      </c>
      <c r="K23" s="28">
        <f t="shared" si="1"/>
        <v>17</v>
      </c>
      <c r="L23" s="113">
        <f t="shared" si="1"/>
        <v>51</v>
      </c>
      <c r="M23" s="115">
        <f t="shared" si="1"/>
        <v>122</v>
      </c>
    </row>
    <row r="24" s="42" customFormat="1" ht="11.25"/>
  </sheetData>
  <printOptions horizontalCentered="1"/>
  <pageMargins left="0.75" right="0.75" top="0.984251968503937" bottom="0.984251968503937" header="0" footer="0"/>
  <pageSetup horizontalDpi="600" verticalDpi="600" orientation="landscape" paperSize="9" r:id="rId1"/>
  <headerFooter alignWithMargins="0">
    <oddFooter>&amp;L&amp;"Verdana,Negrita"&amp;7SECRETARIA DE ADMINISTRACION Y FINANZAS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8.7109375" style="42" customWidth="1"/>
    <col min="2" max="2" width="14.7109375" style="50" customWidth="1"/>
    <col min="3" max="3" width="16.7109375" style="50" customWidth="1"/>
    <col min="4" max="5" width="12.7109375" style="50" customWidth="1"/>
    <col min="6" max="8" width="14.7109375" style="50" customWidth="1"/>
    <col min="9" max="9" width="14.7109375" style="42" customWidth="1"/>
    <col min="10" max="16384" width="11.421875" style="42" customWidth="1"/>
  </cols>
  <sheetData>
    <row r="1" s="1" customFormat="1" ht="14.25">
      <c r="A1" s="29" t="s">
        <v>260</v>
      </c>
    </row>
    <row r="2" spans="1:7" ht="14.25" customHeight="1">
      <c r="A2" s="29" t="s">
        <v>154</v>
      </c>
      <c r="G2" s="42"/>
    </row>
    <row r="3" ht="19.5" customHeight="1">
      <c r="G3" s="42"/>
    </row>
    <row r="4" spans="1:9" ht="30" customHeight="1">
      <c r="A4" s="147" t="s">
        <v>137</v>
      </c>
      <c r="B4" s="148" t="s">
        <v>129</v>
      </c>
      <c r="C4" s="148" t="s">
        <v>156</v>
      </c>
      <c r="D4" s="151" t="s">
        <v>131</v>
      </c>
      <c r="E4" s="152"/>
      <c r="F4" s="149" t="s">
        <v>132</v>
      </c>
      <c r="G4" s="148" t="s">
        <v>157</v>
      </c>
      <c r="H4" s="149" t="s">
        <v>136</v>
      </c>
      <c r="I4" s="149" t="s">
        <v>136</v>
      </c>
    </row>
    <row r="5" spans="1:9" ht="15.75" customHeight="1">
      <c r="A5" s="147"/>
      <c r="B5" s="148"/>
      <c r="C5" s="148"/>
      <c r="D5" s="62" t="s">
        <v>158</v>
      </c>
      <c r="E5" s="62" t="s">
        <v>159</v>
      </c>
      <c r="F5" s="150"/>
      <c r="G5" s="148"/>
      <c r="H5" s="150"/>
      <c r="I5" s="150"/>
    </row>
    <row r="6" spans="1:9" ht="19.5" customHeight="1">
      <c r="A6" s="71" t="s">
        <v>138</v>
      </c>
      <c r="B6" s="72">
        <v>3690.84</v>
      </c>
      <c r="C6" s="73">
        <v>738.17</v>
      </c>
      <c r="D6" s="73"/>
      <c r="E6" s="73"/>
      <c r="F6" s="65">
        <f aca="true" t="shared" si="0" ref="F6:F21">B6</f>
        <v>3690.84</v>
      </c>
      <c r="G6" s="73">
        <v>40</v>
      </c>
      <c r="H6" s="65">
        <f>G6</f>
        <v>40</v>
      </c>
      <c r="I6" s="75">
        <f>F6+H6</f>
        <v>3730.84</v>
      </c>
    </row>
    <row r="7" spans="1:9" ht="19.5" customHeight="1">
      <c r="A7" s="71" t="s">
        <v>139</v>
      </c>
      <c r="B7" s="72">
        <v>3390.96</v>
      </c>
      <c r="C7" s="73">
        <v>678.19</v>
      </c>
      <c r="D7" s="73"/>
      <c r="E7" s="73"/>
      <c r="F7" s="65">
        <f t="shared" si="0"/>
        <v>3390.96</v>
      </c>
      <c r="G7" s="73">
        <v>40</v>
      </c>
      <c r="H7" s="65">
        <f aca="true" t="shared" si="1" ref="H7:H21">G7</f>
        <v>40</v>
      </c>
      <c r="I7" s="75">
        <f aca="true" t="shared" si="2" ref="I7:I21">F7+H7</f>
        <v>3430.96</v>
      </c>
    </row>
    <row r="8" spans="1:9" ht="19.5" customHeight="1">
      <c r="A8" s="71" t="s">
        <v>140</v>
      </c>
      <c r="B8" s="72">
        <v>2906.53</v>
      </c>
      <c r="C8" s="73">
        <v>581.31</v>
      </c>
      <c r="D8" s="73"/>
      <c r="E8" s="73"/>
      <c r="F8" s="65">
        <f t="shared" si="0"/>
        <v>2906.53</v>
      </c>
      <c r="G8" s="73">
        <v>40</v>
      </c>
      <c r="H8" s="65">
        <f t="shared" si="1"/>
        <v>40</v>
      </c>
      <c r="I8" s="75">
        <f t="shared" si="2"/>
        <v>2946.53</v>
      </c>
    </row>
    <row r="9" spans="1:9" ht="19.5" customHeight="1">
      <c r="A9" s="71" t="s">
        <v>141</v>
      </c>
      <c r="B9" s="72">
        <v>2652.8</v>
      </c>
      <c r="C9" s="73">
        <v>530.56</v>
      </c>
      <c r="D9" s="73"/>
      <c r="E9" s="73"/>
      <c r="F9" s="65">
        <f t="shared" si="0"/>
        <v>2652.8</v>
      </c>
      <c r="G9" s="73">
        <v>40</v>
      </c>
      <c r="H9" s="65">
        <f t="shared" si="1"/>
        <v>40</v>
      </c>
      <c r="I9" s="75">
        <f t="shared" si="2"/>
        <v>2692.8</v>
      </c>
    </row>
    <row r="10" spans="1:9" ht="19.5" customHeight="1">
      <c r="A10" s="71" t="s">
        <v>142</v>
      </c>
      <c r="B10" s="72">
        <v>2306.77</v>
      </c>
      <c r="C10" s="73">
        <v>461.35</v>
      </c>
      <c r="D10" s="73"/>
      <c r="E10" s="73"/>
      <c r="F10" s="65">
        <f t="shared" si="0"/>
        <v>2306.77</v>
      </c>
      <c r="G10" s="73">
        <v>40</v>
      </c>
      <c r="H10" s="65">
        <f t="shared" si="1"/>
        <v>40</v>
      </c>
      <c r="I10" s="75">
        <f t="shared" si="2"/>
        <v>2346.77</v>
      </c>
    </row>
    <row r="11" spans="1:9" ht="19.5" customHeight="1">
      <c r="A11" s="71" t="s">
        <v>143</v>
      </c>
      <c r="B11" s="72">
        <v>1845.42</v>
      </c>
      <c r="C11" s="72">
        <v>369.08</v>
      </c>
      <c r="D11" s="73"/>
      <c r="E11" s="73"/>
      <c r="F11" s="65">
        <f t="shared" si="0"/>
        <v>1845.42</v>
      </c>
      <c r="G11" s="73">
        <v>30</v>
      </c>
      <c r="H11" s="65">
        <f t="shared" si="1"/>
        <v>30</v>
      </c>
      <c r="I11" s="75">
        <f t="shared" si="2"/>
        <v>1875.42</v>
      </c>
    </row>
    <row r="12" spans="1:9" ht="19.5" customHeight="1">
      <c r="A12" s="71" t="s">
        <v>144</v>
      </c>
      <c r="B12" s="72">
        <v>1695.48</v>
      </c>
      <c r="C12" s="72">
        <v>339.1</v>
      </c>
      <c r="D12" s="73"/>
      <c r="E12" s="73"/>
      <c r="F12" s="65">
        <f t="shared" si="0"/>
        <v>1695.48</v>
      </c>
      <c r="G12" s="73">
        <v>30</v>
      </c>
      <c r="H12" s="65">
        <f t="shared" si="1"/>
        <v>30</v>
      </c>
      <c r="I12" s="75">
        <f t="shared" si="2"/>
        <v>1725.48</v>
      </c>
    </row>
    <row r="13" spans="1:9" ht="19.5" customHeight="1">
      <c r="A13" s="71" t="s">
        <v>145</v>
      </c>
      <c r="B13" s="72">
        <v>1453.27</v>
      </c>
      <c r="C13" s="72">
        <v>290.65</v>
      </c>
      <c r="D13" s="73"/>
      <c r="E13" s="73"/>
      <c r="F13" s="65">
        <f t="shared" si="0"/>
        <v>1453.27</v>
      </c>
      <c r="G13" s="73">
        <v>30</v>
      </c>
      <c r="H13" s="65">
        <f t="shared" si="1"/>
        <v>30</v>
      </c>
      <c r="I13" s="75">
        <f t="shared" si="2"/>
        <v>1483.27</v>
      </c>
    </row>
    <row r="14" spans="1:9" ht="19.5" customHeight="1">
      <c r="A14" s="71" t="s">
        <v>146</v>
      </c>
      <c r="B14" s="72">
        <v>1326.39</v>
      </c>
      <c r="C14" s="72">
        <v>265.28</v>
      </c>
      <c r="D14" s="72"/>
      <c r="E14" s="73"/>
      <c r="F14" s="65">
        <f t="shared" si="0"/>
        <v>1326.39</v>
      </c>
      <c r="G14" s="73">
        <v>30</v>
      </c>
      <c r="H14" s="65">
        <f t="shared" si="1"/>
        <v>30</v>
      </c>
      <c r="I14" s="75">
        <f t="shared" si="2"/>
        <v>1356.39</v>
      </c>
    </row>
    <row r="15" spans="1:9" ht="19.5" customHeight="1">
      <c r="A15" s="71" t="s">
        <v>147</v>
      </c>
      <c r="B15" s="72">
        <v>1153.39</v>
      </c>
      <c r="C15" s="72">
        <v>230.68</v>
      </c>
      <c r="D15" s="72">
        <v>170.14</v>
      </c>
      <c r="E15" s="72">
        <v>54.8</v>
      </c>
      <c r="F15" s="65">
        <f t="shared" si="0"/>
        <v>1153.39</v>
      </c>
      <c r="G15" s="73">
        <v>30</v>
      </c>
      <c r="H15" s="65">
        <f t="shared" si="1"/>
        <v>30</v>
      </c>
      <c r="I15" s="75">
        <f t="shared" si="2"/>
        <v>1183.39</v>
      </c>
    </row>
    <row r="16" spans="1:9" ht="19.5" customHeight="1">
      <c r="A16" s="71" t="s">
        <v>148</v>
      </c>
      <c r="B16" s="72">
        <v>922.71</v>
      </c>
      <c r="C16" s="72">
        <v>184.54</v>
      </c>
      <c r="D16" s="73"/>
      <c r="E16" s="73"/>
      <c r="F16" s="65">
        <f t="shared" si="0"/>
        <v>922.71</v>
      </c>
      <c r="G16" s="73">
        <v>20</v>
      </c>
      <c r="H16" s="65">
        <f t="shared" si="1"/>
        <v>20</v>
      </c>
      <c r="I16" s="75">
        <f t="shared" si="2"/>
        <v>942.71</v>
      </c>
    </row>
    <row r="17" spans="1:9" ht="19.5" customHeight="1">
      <c r="A17" s="71" t="s">
        <v>149</v>
      </c>
      <c r="B17" s="72">
        <v>847.75</v>
      </c>
      <c r="C17" s="72">
        <v>169.55</v>
      </c>
      <c r="D17" s="73"/>
      <c r="E17" s="73"/>
      <c r="F17" s="65">
        <f t="shared" si="0"/>
        <v>847.75</v>
      </c>
      <c r="G17" s="73">
        <v>20</v>
      </c>
      <c r="H17" s="65">
        <f t="shared" si="1"/>
        <v>20</v>
      </c>
      <c r="I17" s="75">
        <f t="shared" si="2"/>
        <v>867.75</v>
      </c>
    </row>
    <row r="18" spans="1:9" ht="19.5" customHeight="1">
      <c r="A18" s="71" t="s">
        <v>150</v>
      </c>
      <c r="B18" s="72">
        <v>726.63</v>
      </c>
      <c r="C18" s="72">
        <v>145.33</v>
      </c>
      <c r="D18" s="73"/>
      <c r="E18" s="73"/>
      <c r="F18" s="65">
        <f t="shared" si="0"/>
        <v>726.63</v>
      </c>
      <c r="G18" s="73">
        <v>20</v>
      </c>
      <c r="H18" s="65">
        <f t="shared" si="1"/>
        <v>20</v>
      </c>
      <c r="I18" s="75">
        <f t="shared" si="2"/>
        <v>746.63</v>
      </c>
    </row>
    <row r="19" spans="1:9" ht="19.5" customHeight="1">
      <c r="A19" s="71" t="s">
        <v>151</v>
      </c>
      <c r="B19" s="72">
        <v>663.2</v>
      </c>
      <c r="C19" s="72">
        <v>132.6</v>
      </c>
      <c r="D19" s="73"/>
      <c r="E19" s="73"/>
      <c r="F19" s="65">
        <f t="shared" si="0"/>
        <v>663.2</v>
      </c>
      <c r="G19" s="73">
        <v>20</v>
      </c>
      <c r="H19" s="65">
        <f t="shared" si="1"/>
        <v>20</v>
      </c>
      <c r="I19" s="75">
        <f t="shared" si="2"/>
        <v>683.2</v>
      </c>
    </row>
    <row r="20" spans="1:9" ht="19.5" customHeight="1">
      <c r="A20" s="71" t="s">
        <v>152</v>
      </c>
      <c r="B20" s="73">
        <v>576.7</v>
      </c>
      <c r="C20" s="73">
        <v>115.34</v>
      </c>
      <c r="D20" s="73"/>
      <c r="E20" s="73"/>
      <c r="F20" s="65">
        <f t="shared" si="0"/>
        <v>576.7</v>
      </c>
      <c r="G20" s="73">
        <v>20</v>
      </c>
      <c r="H20" s="65">
        <f t="shared" si="1"/>
        <v>20</v>
      </c>
      <c r="I20" s="75">
        <f t="shared" si="2"/>
        <v>596.7</v>
      </c>
    </row>
    <row r="21" spans="1:9" ht="19.5" customHeight="1">
      <c r="A21" s="71" t="s">
        <v>153</v>
      </c>
      <c r="B21" s="73">
        <v>461.36</v>
      </c>
      <c r="C21" s="73">
        <v>92.27</v>
      </c>
      <c r="D21" s="73"/>
      <c r="E21" s="73"/>
      <c r="F21" s="65">
        <f t="shared" si="0"/>
        <v>461.36</v>
      </c>
      <c r="G21" s="73">
        <v>20</v>
      </c>
      <c r="H21" s="65">
        <f t="shared" si="1"/>
        <v>20</v>
      </c>
      <c r="I21" s="75">
        <f t="shared" si="2"/>
        <v>481.36</v>
      </c>
    </row>
  </sheetData>
  <mergeCells count="8">
    <mergeCell ref="I4:I5"/>
    <mergeCell ref="D4:E4"/>
    <mergeCell ref="F4:F5"/>
    <mergeCell ref="H4:H5"/>
    <mergeCell ref="A4:A5"/>
    <mergeCell ref="B4:B5"/>
    <mergeCell ref="C4:C5"/>
    <mergeCell ref="G4:G5"/>
  </mergeCells>
  <printOptions horizontalCentered="1"/>
  <pageMargins left="0.75" right="0.75" top="0.984251968503937" bottom="0.3937007874015748" header="0" footer="0"/>
  <pageSetup horizontalDpi="600" verticalDpi="600" orientation="landscape" paperSize="9" r:id="rId1"/>
  <headerFooter alignWithMargins="0">
    <oddFooter>&amp;L&amp;"Verdana,Negrita"&amp;7SECRETARIA DE ADMINISTRACION Y FINANZAS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4.28125" style="76" customWidth="1"/>
    <col min="2" max="2" width="12.7109375" style="76" customWidth="1"/>
    <col min="3" max="3" width="14.7109375" style="76" customWidth="1"/>
    <col min="4" max="5" width="12.7109375" style="76" customWidth="1"/>
    <col min="6" max="6" width="17.140625" style="76" customWidth="1"/>
    <col min="7" max="8" width="14.7109375" style="76" customWidth="1"/>
    <col min="9" max="16384" width="11.421875" style="76" customWidth="1"/>
  </cols>
  <sheetData>
    <row r="1" s="1" customFormat="1" ht="14.25">
      <c r="A1" s="29" t="s">
        <v>261</v>
      </c>
    </row>
    <row r="2" spans="1:8" s="42" customFormat="1" ht="14.25" customHeight="1">
      <c r="A2" s="29" t="s">
        <v>172</v>
      </c>
      <c r="B2" s="50"/>
      <c r="C2" s="50"/>
      <c r="D2" s="50"/>
      <c r="E2" s="50"/>
      <c r="F2" s="50"/>
      <c r="H2" s="50"/>
    </row>
    <row r="3" spans="2:8" s="42" customFormat="1" ht="15.75" customHeight="1">
      <c r="B3" s="50"/>
      <c r="C3" s="50"/>
      <c r="D3" s="50"/>
      <c r="E3" s="50"/>
      <c r="F3" s="50"/>
      <c r="H3" s="50"/>
    </row>
    <row r="4" spans="1:8" ht="37.5" customHeight="1">
      <c r="A4" s="62" t="s">
        <v>137</v>
      </c>
      <c r="B4" s="62" t="s">
        <v>129</v>
      </c>
      <c r="C4" s="62" t="s">
        <v>132</v>
      </c>
      <c r="D4" s="62" t="s">
        <v>160</v>
      </c>
      <c r="E4" s="62" t="s">
        <v>173</v>
      </c>
      <c r="F4" s="62" t="s">
        <v>174</v>
      </c>
      <c r="G4" s="62" t="s">
        <v>136</v>
      </c>
      <c r="H4" s="62" t="s">
        <v>175</v>
      </c>
    </row>
    <row r="5" spans="1:8" ht="18" customHeight="1">
      <c r="A5" s="77" t="s">
        <v>161</v>
      </c>
      <c r="B5" s="70">
        <v>1750.3550362499998</v>
      </c>
      <c r="C5" s="65">
        <v>1750.3550362499998</v>
      </c>
      <c r="D5" s="68">
        <v>110</v>
      </c>
      <c r="E5" s="68">
        <v>30</v>
      </c>
      <c r="F5" s="153" t="s">
        <v>189</v>
      </c>
      <c r="G5" s="65">
        <v>140</v>
      </c>
      <c r="H5" s="74">
        <v>1890.3550362499998</v>
      </c>
    </row>
    <row r="6" spans="1:8" ht="18" customHeight="1">
      <c r="A6" s="77" t="s">
        <v>162</v>
      </c>
      <c r="B6" s="70">
        <v>1661.4068175</v>
      </c>
      <c r="C6" s="65">
        <v>1661.4068175</v>
      </c>
      <c r="D6" s="68">
        <v>110</v>
      </c>
      <c r="E6" s="68">
        <v>30</v>
      </c>
      <c r="F6" s="154"/>
      <c r="G6" s="65">
        <v>140</v>
      </c>
      <c r="H6" s="74">
        <v>1801.4068175</v>
      </c>
    </row>
    <row r="7" spans="1:8" ht="18" customHeight="1">
      <c r="A7" s="77" t="s">
        <v>185</v>
      </c>
      <c r="B7" s="70">
        <v>1695.78516375</v>
      </c>
      <c r="C7" s="65">
        <v>1695.78516375</v>
      </c>
      <c r="D7" s="68">
        <v>110</v>
      </c>
      <c r="E7" s="68">
        <v>30</v>
      </c>
      <c r="F7" s="154"/>
      <c r="G7" s="65">
        <v>140</v>
      </c>
      <c r="H7" s="74">
        <v>1835.78516375</v>
      </c>
    </row>
    <row r="8" spans="1:8" ht="18" customHeight="1">
      <c r="A8" s="77" t="s">
        <v>186</v>
      </c>
      <c r="B8" s="70">
        <v>1652.67474</v>
      </c>
      <c r="C8" s="65">
        <v>1652.67474</v>
      </c>
      <c r="D8" s="68">
        <v>110</v>
      </c>
      <c r="E8" s="68">
        <v>30</v>
      </c>
      <c r="F8" s="154"/>
      <c r="G8" s="65">
        <v>140</v>
      </c>
      <c r="H8" s="74">
        <v>1792.67474</v>
      </c>
    </row>
    <row r="9" spans="1:8" ht="18" customHeight="1">
      <c r="A9" s="77" t="s">
        <v>163</v>
      </c>
      <c r="B9" s="70">
        <v>1695.78516375</v>
      </c>
      <c r="C9" s="65">
        <v>1695.78516375</v>
      </c>
      <c r="D9" s="68">
        <v>110</v>
      </c>
      <c r="E9" s="68">
        <v>30</v>
      </c>
      <c r="F9" s="154"/>
      <c r="G9" s="65">
        <v>140</v>
      </c>
      <c r="H9" s="74">
        <v>1835.78516375</v>
      </c>
    </row>
    <row r="10" spans="1:8" ht="18" customHeight="1">
      <c r="A10" s="77" t="s">
        <v>176</v>
      </c>
      <c r="B10" s="70">
        <v>2345.6515125</v>
      </c>
      <c r="C10" s="65">
        <v>2345.6515125</v>
      </c>
      <c r="D10" s="68">
        <v>110</v>
      </c>
      <c r="E10" s="68">
        <v>30</v>
      </c>
      <c r="F10" s="154"/>
      <c r="G10" s="65">
        <v>140</v>
      </c>
      <c r="H10" s="74">
        <v>2485.6515125</v>
      </c>
    </row>
    <row r="11" spans="1:8" ht="18" customHeight="1">
      <c r="A11" s="77" t="s">
        <v>187</v>
      </c>
      <c r="B11" s="70">
        <v>1616.1189862499998</v>
      </c>
      <c r="C11" s="65">
        <v>1616.1189862499998</v>
      </c>
      <c r="D11" s="68">
        <v>110</v>
      </c>
      <c r="E11" s="68">
        <v>30</v>
      </c>
      <c r="F11" s="154"/>
      <c r="G11" s="65">
        <v>140</v>
      </c>
      <c r="H11" s="74">
        <v>1756.1189862499998</v>
      </c>
    </row>
    <row r="12" spans="1:8" ht="18" customHeight="1">
      <c r="A12" s="77" t="s">
        <v>164</v>
      </c>
      <c r="B12" s="70">
        <v>1639.0378837499998</v>
      </c>
      <c r="C12" s="65">
        <v>1639.0378837499998</v>
      </c>
      <c r="D12" s="68">
        <v>110</v>
      </c>
      <c r="E12" s="68">
        <v>30</v>
      </c>
      <c r="F12" s="154"/>
      <c r="G12" s="65">
        <v>140</v>
      </c>
      <c r="H12" s="74">
        <v>1779.0378837499998</v>
      </c>
    </row>
    <row r="13" spans="1:8" ht="18" customHeight="1">
      <c r="A13" s="77" t="s">
        <v>178</v>
      </c>
      <c r="B13" s="70">
        <v>2271.9788175</v>
      </c>
      <c r="C13" s="65">
        <v>2271.9788175</v>
      </c>
      <c r="D13" s="68">
        <v>110</v>
      </c>
      <c r="E13" s="68">
        <v>30</v>
      </c>
      <c r="F13" s="154"/>
      <c r="G13" s="65">
        <v>140</v>
      </c>
      <c r="H13" s="74">
        <v>2411.9788175</v>
      </c>
    </row>
    <row r="14" spans="1:8" ht="18" customHeight="1">
      <c r="A14" s="77" t="s">
        <v>179</v>
      </c>
      <c r="B14" s="70">
        <v>1422.3970612499998</v>
      </c>
      <c r="C14" s="65">
        <v>1422.3970612499998</v>
      </c>
      <c r="D14" s="68">
        <v>110</v>
      </c>
      <c r="E14" s="68">
        <v>30</v>
      </c>
      <c r="F14" s="154"/>
      <c r="G14" s="65">
        <v>140</v>
      </c>
      <c r="H14" s="74">
        <v>1562.3970612499998</v>
      </c>
    </row>
    <row r="15" spans="1:8" ht="18" customHeight="1">
      <c r="A15" s="77" t="s">
        <v>165</v>
      </c>
      <c r="B15" s="70">
        <v>1562.6378174999998</v>
      </c>
      <c r="C15" s="65">
        <v>1562.6378174999998</v>
      </c>
      <c r="D15" s="68">
        <v>110</v>
      </c>
      <c r="E15" s="68">
        <v>30</v>
      </c>
      <c r="F15" s="154"/>
      <c r="G15" s="65">
        <v>140</v>
      </c>
      <c r="H15" s="74">
        <v>1702.6378174999998</v>
      </c>
    </row>
    <row r="16" spans="1:8" ht="18" customHeight="1">
      <c r="A16" s="77" t="s">
        <v>188</v>
      </c>
      <c r="B16" s="70">
        <v>1049.0390174999998</v>
      </c>
      <c r="C16" s="65">
        <v>1049.0390174999998</v>
      </c>
      <c r="D16" s="68">
        <v>55</v>
      </c>
      <c r="E16" s="68">
        <v>30</v>
      </c>
      <c r="F16" s="154"/>
      <c r="G16" s="65">
        <v>85</v>
      </c>
      <c r="H16" s="74">
        <v>1134.0390174999998</v>
      </c>
    </row>
    <row r="17" spans="1:8" ht="18" customHeight="1">
      <c r="A17" s="77" t="s">
        <v>181</v>
      </c>
      <c r="B17" s="70">
        <v>1442.0049525</v>
      </c>
      <c r="C17" s="65">
        <v>1442.0049525</v>
      </c>
      <c r="D17" s="68">
        <v>110</v>
      </c>
      <c r="E17" s="68">
        <v>30</v>
      </c>
      <c r="F17" s="154"/>
      <c r="G17" s="65">
        <v>140</v>
      </c>
      <c r="H17" s="74">
        <v>1582.0049525</v>
      </c>
    </row>
    <row r="18" spans="1:8" ht="18" customHeight="1">
      <c r="A18" s="77" t="s">
        <v>180</v>
      </c>
      <c r="B18" s="70">
        <v>2133.26449125</v>
      </c>
      <c r="C18" s="65">
        <v>2133.26449125</v>
      </c>
      <c r="D18" s="68">
        <v>110</v>
      </c>
      <c r="E18" s="68">
        <v>30</v>
      </c>
      <c r="F18" s="154"/>
      <c r="G18" s="65">
        <v>140</v>
      </c>
      <c r="H18" s="74">
        <v>2273.26449125</v>
      </c>
    </row>
    <row r="19" spans="1:8" ht="18" customHeight="1">
      <c r="A19" s="77" t="s">
        <v>182</v>
      </c>
      <c r="B19" s="70">
        <v>996.0965887499999</v>
      </c>
      <c r="C19" s="65">
        <v>996.0965887499999</v>
      </c>
      <c r="D19" s="68">
        <v>55</v>
      </c>
      <c r="E19" s="68">
        <v>30</v>
      </c>
      <c r="F19" s="154"/>
      <c r="G19" s="65">
        <v>85</v>
      </c>
      <c r="H19" s="74">
        <v>1081.09658875</v>
      </c>
    </row>
    <row r="20" spans="1:8" ht="18" customHeight="1">
      <c r="A20" s="77" t="s">
        <v>166</v>
      </c>
      <c r="B20" s="70">
        <v>1415.2924275</v>
      </c>
      <c r="C20" s="65">
        <v>1415.2924275</v>
      </c>
      <c r="D20" s="68">
        <v>110</v>
      </c>
      <c r="E20" s="68">
        <v>30</v>
      </c>
      <c r="F20" s="154"/>
      <c r="G20" s="65">
        <v>140</v>
      </c>
      <c r="H20" s="74">
        <v>1555.2924275</v>
      </c>
    </row>
    <row r="21" spans="1:8" ht="18" customHeight="1">
      <c r="A21" s="77" t="s">
        <v>177</v>
      </c>
      <c r="B21" s="70">
        <v>2094.2170650000003</v>
      </c>
      <c r="C21" s="65">
        <v>2094.2170650000003</v>
      </c>
      <c r="D21" s="68">
        <v>110</v>
      </c>
      <c r="E21" s="68">
        <v>30</v>
      </c>
      <c r="F21" s="154"/>
      <c r="G21" s="65">
        <v>140</v>
      </c>
      <c r="H21" s="74">
        <v>2234.2170650000003</v>
      </c>
    </row>
    <row r="22" spans="1:8" ht="18" customHeight="1">
      <c r="A22" s="77" t="s">
        <v>167</v>
      </c>
      <c r="B22" s="70">
        <v>1416.3923549999997</v>
      </c>
      <c r="C22" s="65">
        <v>1416.3923549999997</v>
      </c>
      <c r="D22" s="68">
        <v>110</v>
      </c>
      <c r="E22" s="68">
        <v>30</v>
      </c>
      <c r="F22" s="154"/>
      <c r="G22" s="65">
        <v>140</v>
      </c>
      <c r="H22" s="74">
        <v>1556.3923549999997</v>
      </c>
    </row>
    <row r="23" spans="1:8" ht="18" customHeight="1">
      <c r="A23" s="77" t="s">
        <v>168</v>
      </c>
      <c r="B23" s="70">
        <v>1418.0310224999998</v>
      </c>
      <c r="C23" s="65">
        <v>1418.0310224999998</v>
      </c>
      <c r="D23" s="68">
        <v>110</v>
      </c>
      <c r="E23" s="68">
        <v>30</v>
      </c>
      <c r="F23" s="154"/>
      <c r="G23" s="65">
        <v>140</v>
      </c>
      <c r="H23" s="74">
        <v>1558.0310224999998</v>
      </c>
    </row>
    <row r="24" spans="1:8" ht="18" customHeight="1">
      <c r="A24" s="77" t="s">
        <v>183</v>
      </c>
      <c r="B24" s="70">
        <v>1005.9285937499999</v>
      </c>
      <c r="C24" s="65">
        <v>1005.9285937499999</v>
      </c>
      <c r="D24" s="68">
        <v>55</v>
      </c>
      <c r="E24" s="68">
        <v>30</v>
      </c>
      <c r="F24" s="154"/>
      <c r="G24" s="65">
        <v>85</v>
      </c>
      <c r="H24" s="74">
        <v>1090.92859375</v>
      </c>
    </row>
    <row r="25" spans="1:8" ht="18" customHeight="1">
      <c r="A25" s="77" t="s">
        <v>184</v>
      </c>
      <c r="B25" s="70">
        <v>987.914475</v>
      </c>
      <c r="C25" s="65">
        <v>987.914475</v>
      </c>
      <c r="D25" s="68">
        <v>55</v>
      </c>
      <c r="E25" s="68">
        <v>30</v>
      </c>
      <c r="F25" s="154"/>
      <c r="G25" s="65">
        <v>85</v>
      </c>
      <c r="H25" s="74">
        <v>1072.914475</v>
      </c>
    </row>
    <row r="26" spans="1:8" ht="18" customHeight="1">
      <c r="A26" s="77" t="s">
        <v>169</v>
      </c>
      <c r="B26" s="70">
        <v>1297.72364625</v>
      </c>
      <c r="C26" s="65">
        <v>1297.72364625</v>
      </c>
      <c r="D26" s="68">
        <v>99</v>
      </c>
      <c r="E26" s="68">
        <v>30</v>
      </c>
      <c r="F26" s="154"/>
      <c r="G26" s="65">
        <v>129</v>
      </c>
      <c r="H26" s="74">
        <v>1426.72364625</v>
      </c>
    </row>
    <row r="27" spans="1:8" ht="18" customHeight="1">
      <c r="A27" s="77" t="s">
        <v>170</v>
      </c>
      <c r="B27" s="70">
        <v>1409.9050275</v>
      </c>
      <c r="C27" s="65">
        <v>1409.9050275</v>
      </c>
      <c r="D27" s="68">
        <v>110</v>
      </c>
      <c r="E27" s="68">
        <v>30</v>
      </c>
      <c r="F27" s="155"/>
      <c r="G27" s="65">
        <v>140</v>
      </c>
      <c r="H27" s="74">
        <v>1549.9050275</v>
      </c>
    </row>
    <row r="28" spans="1:8" ht="18" customHeight="1">
      <c r="A28" s="77" t="s">
        <v>171</v>
      </c>
      <c r="B28" s="70">
        <v>94.4815275</v>
      </c>
      <c r="C28" s="65">
        <v>94.4815275</v>
      </c>
      <c r="D28" s="68">
        <v>7.33</v>
      </c>
      <c r="E28" s="68">
        <v>2</v>
      </c>
      <c r="F28" s="68">
        <v>69.33333333333333</v>
      </c>
      <c r="G28" s="65">
        <v>9.33</v>
      </c>
      <c r="H28" s="74">
        <v>103.8115275</v>
      </c>
    </row>
  </sheetData>
  <mergeCells count="1">
    <mergeCell ref="F5:F27"/>
  </mergeCells>
  <printOptions horizontalCentered="1"/>
  <pageMargins left="0.75" right="0.75" top="0.5905511811023623" bottom="0.1968503937007874" header="0" footer="0"/>
  <pageSetup horizontalDpi="600" verticalDpi="600" orientation="landscape" paperSize="9" r:id="rId2"/>
  <headerFooter alignWithMargins="0">
    <oddFooter>&amp;L&amp;"Verdana,Negrita"&amp;7SECRETARIA DE ADMINISTRACION Y FINANZAS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ySplit="4" topLeftCell="BM9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41.57421875" style="79" customWidth="1"/>
    <col min="2" max="2" width="14.7109375" style="80" customWidth="1"/>
    <col min="3" max="4" width="16.7109375" style="80" customWidth="1"/>
    <col min="5" max="6" width="14.7109375" style="80" customWidth="1"/>
    <col min="7" max="7" width="14.7109375" style="78" customWidth="1"/>
    <col min="8" max="16384" width="11.421875" style="78" customWidth="1"/>
  </cols>
  <sheetData>
    <row r="1" s="1" customFormat="1" ht="14.25">
      <c r="A1" s="29" t="s">
        <v>262</v>
      </c>
    </row>
    <row r="2" spans="1:9" s="42" customFormat="1" ht="14.25" customHeight="1">
      <c r="A2" s="29" t="s">
        <v>211</v>
      </c>
      <c r="B2" s="50"/>
      <c r="C2" s="50"/>
      <c r="D2" s="50"/>
      <c r="E2" s="50"/>
      <c r="F2" s="50"/>
      <c r="G2" s="50"/>
      <c r="I2" s="50"/>
    </row>
    <row r="3" spans="2:9" s="42" customFormat="1" ht="19.5" customHeight="1">
      <c r="B3" s="50"/>
      <c r="C3" s="50"/>
      <c r="D3" s="50"/>
      <c r="E3" s="50"/>
      <c r="F3" s="50"/>
      <c r="G3" s="50"/>
      <c r="I3" s="50"/>
    </row>
    <row r="4" spans="1:7" ht="34.5" customHeight="1">
      <c r="A4" s="62" t="s">
        <v>137</v>
      </c>
      <c r="B4" s="62" t="s">
        <v>129</v>
      </c>
      <c r="C4" s="62" t="s">
        <v>131</v>
      </c>
      <c r="D4" s="62" t="s">
        <v>132</v>
      </c>
      <c r="E4" s="62" t="s">
        <v>212</v>
      </c>
      <c r="F4" s="62" t="s">
        <v>136</v>
      </c>
      <c r="G4" s="62" t="s">
        <v>136</v>
      </c>
    </row>
    <row r="5" spans="1:7" ht="18.75" customHeight="1">
      <c r="A5" s="81" t="s">
        <v>190</v>
      </c>
      <c r="B5" s="82">
        <v>3924</v>
      </c>
      <c r="C5" s="82">
        <v>3400.72</v>
      </c>
      <c r="D5" s="84">
        <f>SUM(B5:C5)</f>
        <v>7324.719999999999</v>
      </c>
      <c r="E5" s="82">
        <v>1000</v>
      </c>
      <c r="F5" s="84">
        <f>SUM(E5)</f>
        <v>1000</v>
      </c>
      <c r="G5" s="85">
        <f>F5+D5</f>
        <v>8324.72</v>
      </c>
    </row>
    <row r="6" spans="1:7" ht="18.75" customHeight="1">
      <c r="A6" s="81" t="s">
        <v>191</v>
      </c>
      <c r="B6" s="82">
        <v>3311</v>
      </c>
      <c r="C6" s="82">
        <v>2980.72</v>
      </c>
      <c r="D6" s="84">
        <f aca="true" t="shared" si="0" ref="D6:D25">SUM(B6:C6)</f>
        <v>6291.719999999999</v>
      </c>
      <c r="E6" s="82">
        <v>840</v>
      </c>
      <c r="F6" s="84">
        <f aca="true" t="shared" si="1" ref="F6:F24">SUM(E6)</f>
        <v>840</v>
      </c>
      <c r="G6" s="85">
        <f aca="true" t="shared" si="2" ref="G6:G25">F6+D6</f>
        <v>7131.719999999999</v>
      </c>
    </row>
    <row r="7" spans="1:7" ht="18.75" customHeight="1">
      <c r="A7" s="81" t="s">
        <v>192</v>
      </c>
      <c r="B7" s="82">
        <v>2389</v>
      </c>
      <c r="C7" s="82">
        <v>863.48</v>
      </c>
      <c r="D7" s="84">
        <f t="shared" si="0"/>
        <v>3252.48</v>
      </c>
      <c r="E7" s="82"/>
      <c r="F7" s="84"/>
      <c r="G7" s="85">
        <f t="shared" si="2"/>
        <v>3252.48</v>
      </c>
    </row>
    <row r="8" spans="1:7" ht="18.75" customHeight="1">
      <c r="A8" s="81" t="s">
        <v>193</v>
      </c>
      <c r="B8" s="82">
        <v>1608</v>
      </c>
      <c r="C8" s="82">
        <v>560.24</v>
      </c>
      <c r="D8" s="84">
        <f t="shared" si="0"/>
        <v>2168.24</v>
      </c>
      <c r="E8" s="82"/>
      <c r="F8" s="84"/>
      <c r="G8" s="85">
        <f t="shared" si="2"/>
        <v>2168.24</v>
      </c>
    </row>
    <row r="9" spans="1:7" ht="18.75" customHeight="1">
      <c r="A9" s="81" t="s">
        <v>194</v>
      </c>
      <c r="B9" s="82">
        <v>830</v>
      </c>
      <c r="C9" s="82">
        <v>318.24</v>
      </c>
      <c r="D9" s="84">
        <f t="shared" si="0"/>
        <v>1148.24</v>
      </c>
      <c r="E9" s="82"/>
      <c r="F9" s="84"/>
      <c r="G9" s="85">
        <f t="shared" si="2"/>
        <v>1148.24</v>
      </c>
    </row>
    <row r="10" spans="1:7" ht="18.75" customHeight="1">
      <c r="A10" s="81" t="s">
        <v>195</v>
      </c>
      <c r="B10" s="82">
        <v>2858</v>
      </c>
      <c r="C10" s="82">
        <v>2599.72</v>
      </c>
      <c r="D10" s="84">
        <f t="shared" si="0"/>
        <v>5457.719999999999</v>
      </c>
      <c r="E10" s="82">
        <v>730</v>
      </c>
      <c r="F10" s="84">
        <f t="shared" si="1"/>
        <v>730</v>
      </c>
      <c r="G10" s="85">
        <f t="shared" si="2"/>
        <v>6187.719999999999</v>
      </c>
    </row>
    <row r="11" spans="1:7" ht="18.75" customHeight="1">
      <c r="A11" s="81" t="s">
        <v>196</v>
      </c>
      <c r="B11" s="82">
        <v>1916</v>
      </c>
      <c r="C11" s="82">
        <v>1206.48</v>
      </c>
      <c r="D11" s="84">
        <f t="shared" si="0"/>
        <v>3122.48</v>
      </c>
      <c r="E11" s="82">
        <v>490</v>
      </c>
      <c r="F11" s="84">
        <f t="shared" si="1"/>
        <v>490</v>
      </c>
      <c r="G11" s="85">
        <f t="shared" si="2"/>
        <v>3612.48</v>
      </c>
    </row>
    <row r="12" spans="1:7" ht="18.75" customHeight="1">
      <c r="A12" s="81" t="s">
        <v>197</v>
      </c>
      <c r="B12" s="82">
        <v>1331</v>
      </c>
      <c r="C12" s="82">
        <v>474.24</v>
      </c>
      <c r="D12" s="84">
        <f t="shared" si="0"/>
        <v>1805.24</v>
      </c>
      <c r="E12" s="82"/>
      <c r="F12" s="84"/>
      <c r="G12" s="85">
        <f t="shared" si="2"/>
        <v>1805.24</v>
      </c>
    </row>
    <row r="13" spans="1:7" ht="18.75" customHeight="1">
      <c r="A13" s="81" t="s">
        <v>198</v>
      </c>
      <c r="B13" s="82">
        <v>715</v>
      </c>
      <c r="C13" s="82">
        <v>282.24</v>
      </c>
      <c r="D13" s="84">
        <f t="shared" si="0"/>
        <v>997.24</v>
      </c>
      <c r="E13" s="82"/>
      <c r="F13" s="84"/>
      <c r="G13" s="85">
        <f t="shared" si="2"/>
        <v>997.24</v>
      </c>
    </row>
    <row r="14" spans="1:7" ht="18.75" customHeight="1">
      <c r="A14" s="81" t="s">
        <v>199</v>
      </c>
      <c r="B14" s="82">
        <v>3201</v>
      </c>
      <c r="C14" s="82">
        <v>2895.72</v>
      </c>
      <c r="D14" s="84">
        <f t="shared" si="0"/>
        <v>6096.719999999999</v>
      </c>
      <c r="E14" s="82">
        <v>820</v>
      </c>
      <c r="F14" s="84">
        <f t="shared" si="1"/>
        <v>820</v>
      </c>
      <c r="G14" s="85">
        <f t="shared" si="2"/>
        <v>6916.719999999999</v>
      </c>
    </row>
    <row r="15" spans="1:7" ht="18.75" customHeight="1">
      <c r="A15" s="81" t="s">
        <v>200</v>
      </c>
      <c r="B15" s="82">
        <v>2086</v>
      </c>
      <c r="C15" s="82">
        <v>1759.48</v>
      </c>
      <c r="D15" s="84">
        <f t="shared" si="0"/>
        <v>3845.48</v>
      </c>
      <c r="E15" s="82">
        <v>530</v>
      </c>
      <c r="F15" s="84">
        <f t="shared" si="1"/>
        <v>530</v>
      </c>
      <c r="G15" s="85">
        <f t="shared" si="2"/>
        <v>4375.48</v>
      </c>
    </row>
    <row r="16" spans="1:7" ht="18.75" customHeight="1">
      <c r="A16" s="81" t="s">
        <v>201</v>
      </c>
      <c r="B16" s="82">
        <v>1487</v>
      </c>
      <c r="C16" s="82">
        <v>522.24</v>
      </c>
      <c r="D16" s="84">
        <f t="shared" si="0"/>
        <v>2009.24</v>
      </c>
      <c r="E16" s="82"/>
      <c r="F16" s="84"/>
      <c r="G16" s="85">
        <f t="shared" si="2"/>
        <v>2009.24</v>
      </c>
    </row>
    <row r="17" spans="1:7" ht="18.75" customHeight="1">
      <c r="A17" s="81" t="s">
        <v>202</v>
      </c>
      <c r="B17" s="82">
        <v>801</v>
      </c>
      <c r="C17" s="82">
        <v>309.24</v>
      </c>
      <c r="D17" s="84">
        <f t="shared" si="0"/>
        <v>1110.24</v>
      </c>
      <c r="E17" s="82"/>
      <c r="F17" s="84"/>
      <c r="G17" s="85">
        <f t="shared" si="2"/>
        <v>1110.24</v>
      </c>
    </row>
    <row r="18" spans="1:7" ht="18.75" customHeight="1">
      <c r="A18" s="81" t="s">
        <v>203</v>
      </c>
      <c r="B18" s="82">
        <v>2760</v>
      </c>
      <c r="C18" s="82">
        <v>2298.72</v>
      </c>
      <c r="D18" s="84">
        <f t="shared" si="0"/>
        <v>5058.719999999999</v>
      </c>
      <c r="E18" s="82">
        <v>700</v>
      </c>
      <c r="F18" s="84">
        <f t="shared" si="1"/>
        <v>700</v>
      </c>
      <c r="G18" s="85">
        <f t="shared" si="2"/>
        <v>5758.719999999999</v>
      </c>
    </row>
    <row r="19" spans="1:7" ht="18.75" customHeight="1">
      <c r="A19" s="81" t="s">
        <v>204</v>
      </c>
      <c r="B19" s="82">
        <v>1988</v>
      </c>
      <c r="C19" s="82">
        <v>1108.48</v>
      </c>
      <c r="D19" s="84">
        <f t="shared" si="0"/>
        <v>3096.48</v>
      </c>
      <c r="E19" s="82">
        <v>510</v>
      </c>
      <c r="F19" s="84">
        <f t="shared" si="1"/>
        <v>510</v>
      </c>
      <c r="G19" s="85">
        <f t="shared" si="2"/>
        <v>3606.48</v>
      </c>
    </row>
    <row r="20" spans="1:7" ht="18.75" customHeight="1">
      <c r="A20" s="81" t="s">
        <v>205</v>
      </c>
      <c r="B20" s="82">
        <v>1394</v>
      </c>
      <c r="C20" s="82">
        <v>784.24</v>
      </c>
      <c r="D20" s="84">
        <f t="shared" si="0"/>
        <v>2178.24</v>
      </c>
      <c r="E20" s="82">
        <v>350</v>
      </c>
      <c r="F20" s="84">
        <f t="shared" si="1"/>
        <v>350</v>
      </c>
      <c r="G20" s="85">
        <f t="shared" si="2"/>
        <v>2528.24</v>
      </c>
    </row>
    <row r="21" spans="1:7" ht="18.75" customHeight="1">
      <c r="A21" s="81" t="s">
        <v>206</v>
      </c>
      <c r="B21" s="82">
        <v>691</v>
      </c>
      <c r="C21" s="82">
        <v>430.24</v>
      </c>
      <c r="D21" s="84">
        <f t="shared" si="0"/>
        <v>1121.24</v>
      </c>
      <c r="E21" s="82">
        <v>210</v>
      </c>
      <c r="F21" s="84">
        <f t="shared" si="1"/>
        <v>210</v>
      </c>
      <c r="G21" s="85">
        <f t="shared" si="2"/>
        <v>1331.24</v>
      </c>
    </row>
    <row r="22" spans="1:7" ht="18.75" customHeight="1">
      <c r="A22" s="81" t="s">
        <v>207</v>
      </c>
      <c r="B22" s="82">
        <v>2386</v>
      </c>
      <c r="C22" s="82">
        <v>1982.72</v>
      </c>
      <c r="D22" s="84">
        <f t="shared" si="0"/>
        <v>4368.72</v>
      </c>
      <c r="E22" s="82">
        <v>610</v>
      </c>
      <c r="F22" s="84">
        <f t="shared" si="1"/>
        <v>610</v>
      </c>
      <c r="G22" s="85">
        <f t="shared" si="2"/>
        <v>4978.72</v>
      </c>
    </row>
    <row r="23" spans="1:7" ht="18.75" customHeight="1">
      <c r="A23" s="81" t="s">
        <v>208</v>
      </c>
      <c r="B23" s="82">
        <v>1544</v>
      </c>
      <c r="C23" s="82">
        <v>1290.48</v>
      </c>
      <c r="D23" s="84">
        <f t="shared" si="0"/>
        <v>2834.48</v>
      </c>
      <c r="E23" s="82">
        <v>390</v>
      </c>
      <c r="F23" s="84">
        <f t="shared" si="1"/>
        <v>390</v>
      </c>
      <c r="G23" s="85">
        <f t="shared" si="2"/>
        <v>3224.48</v>
      </c>
    </row>
    <row r="24" spans="1:7" ht="18.75" customHeight="1">
      <c r="A24" s="81" t="s">
        <v>209</v>
      </c>
      <c r="B24" s="82">
        <v>1141</v>
      </c>
      <c r="C24" s="82">
        <v>905.24</v>
      </c>
      <c r="D24" s="84">
        <f t="shared" si="0"/>
        <v>2046.24</v>
      </c>
      <c r="E24" s="82">
        <v>290</v>
      </c>
      <c r="F24" s="84">
        <f t="shared" si="1"/>
        <v>290</v>
      </c>
      <c r="G24" s="85">
        <f t="shared" si="2"/>
        <v>2336.24</v>
      </c>
    </row>
    <row r="25" spans="1:7" ht="18.75" customHeight="1">
      <c r="A25" s="81" t="s">
        <v>210</v>
      </c>
      <c r="B25" s="82">
        <v>596</v>
      </c>
      <c r="C25" s="82">
        <v>495.24</v>
      </c>
      <c r="D25" s="84">
        <f t="shared" si="0"/>
        <v>1091.24</v>
      </c>
      <c r="E25" s="82">
        <v>150</v>
      </c>
      <c r="F25" s="84">
        <f>SUM(E25)</f>
        <v>150</v>
      </c>
      <c r="G25" s="85">
        <f t="shared" si="2"/>
        <v>1241.24</v>
      </c>
    </row>
  </sheetData>
  <printOptions horizontalCentered="1"/>
  <pageMargins left="0.75" right="0.75" top="0.7874015748031497" bottom="0.7874015748031497" header="0" footer="0"/>
  <pageSetup horizontalDpi="600" verticalDpi="600" orientation="landscape" paperSize="9" r:id="rId1"/>
  <headerFooter alignWithMargins="0">
    <oddFooter>&amp;L&amp;"Verdana,Negrita"&amp;7SECRETARIA DE ADMINISTRACION Y FINANZAS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5.7109375" style="79" customWidth="1"/>
    <col min="2" max="2" width="13.7109375" style="78" customWidth="1"/>
    <col min="3" max="3" width="16.7109375" style="78" customWidth="1"/>
    <col min="4" max="4" width="14.7109375" style="78" customWidth="1"/>
    <col min="5" max="6" width="12.7109375" style="78" customWidth="1"/>
    <col min="7" max="8" width="14.7109375" style="78" customWidth="1"/>
    <col min="9" max="16384" width="11.421875" style="78" customWidth="1"/>
  </cols>
  <sheetData>
    <row r="1" s="1" customFormat="1" ht="14.25">
      <c r="A1" s="29" t="s">
        <v>263</v>
      </c>
    </row>
    <row r="2" spans="1:10" s="42" customFormat="1" ht="14.25" customHeight="1">
      <c r="A2" s="29" t="s">
        <v>244</v>
      </c>
      <c r="B2" s="50"/>
      <c r="C2" s="50"/>
      <c r="D2" s="50"/>
      <c r="E2" s="50"/>
      <c r="F2" s="50"/>
      <c r="G2" s="50"/>
      <c r="H2" s="50"/>
      <c r="J2" s="50"/>
    </row>
    <row r="3" spans="2:10" s="42" customFormat="1" ht="19.5" customHeight="1">
      <c r="B3" s="50"/>
      <c r="C3" s="50"/>
      <c r="D3" s="50"/>
      <c r="E3" s="50"/>
      <c r="F3" s="50"/>
      <c r="G3" s="50"/>
      <c r="H3" s="50"/>
      <c r="J3" s="50"/>
    </row>
    <row r="4" spans="1:8" ht="39.75" customHeight="1">
      <c r="A4" s="62" t="s">
        <v>137</v>
      </c>
      <c r="B4" s="62" t="s">
        <v>129</v>
      </c>
      <c r="C4" s="62" t="s">
        <v>131</v>
      </c>
      <c r="D4" s="62" t="s">
        <v>132</v>
      </c>
      <c r="E4" s="62" t="s">
        <v>130</v>
      </c>
      <c r="F4" s="62" t="s">
        <v>212</v>
      </c>
      <c r="G4" s="62" t="s">
        <v>136</v>
      </c>
      <c r="H4" s="62" t="s">
        <v>175</v>
      </c>
    </row>
    <row r="5" spans="1:8" ht="19.5" customHeight="1">
      <c r="A5" s="77" t="s">
        <v>213</v>
      </c>
      <c r="B5" s="82">
        <v>2288</v>
      </c>
      <c r="C5" s="82">
        <v>2221.72</v>
      </c>
      <c r="D5" s="84">
        <f>SUM(B5:C5)</f>
        <v>4509.719999999999</v>
      </c>
      <c r="E5" s="82"/>
      <c r="F5" s="82">
        <v>580</v>
      </c>
      <c r="G5" s="83">
        <f>SUM(F5)</f>
        <v>580</v>
      </c>
      <c r="H5" s="86">
        <f>D5+G5</f>
        <v>5089.719999999999</v>
      </c>
    </row>
    <row r="6" spans="1:8" ht="19.5" customHeight="1">
      <c r="A6" s="77" t="s">
        <v>214</v>
      </c>
      <c r="B6" s="82">
        <v>1144</v>
      </c>
      <c r="C6" s="82">
        <v>1135.48</v>
      </c>
      <c r="D6" s="84">
        <f aca="true" t="shared" si="0" ref="D6:D35">SUM(B6:C6)</f>
        <v>2279.48</v>
      </c>
      <c r="E6" s="82"/>
      <c r="F6" s="82">
        <v>290</v>
      </c>
      <c r="G6" s="83">
        <f aca="true" t="shared" si="1" ref="G6:G35">SUM(F6)</f>
        <v>290</v>
      </c>
      <c r="H6" s="86">
        <f aca="true" t="shared" si="2" ref="H6:H35">D6+G6</f>
        <v>2569.48</v>
      </c>
    </row>
    <row r="7" spans="1:8" ht="19.5" customHeight="1">
      <c r="A7" s="77" t="s">
        <v>215</v>
      </c>
      <c r="B7" s="82">
        <v>573</v>
      </c>
      <c r="C7" s="82">
        <v>238.24</v>
      </c>
      <c r="D7" s="84">
        <f t="shared" si="0"/>
        <v>811.24</v>
      </c>
      <c r="E7" s="82"/>
      <c r="F7" s="82"/>
      <c r="G7" s="83">
        <f t="shared" si="1"/>
        <v>0</v>
      </c>
      <c r="H7" s="86">
        <f t="shared" si="2"/>
        <v>811.24</v>
      </c>
    </row>
    <row r="8" spans="1:8" ht="19.5" customHeight="1">
      <c r="A8" s="77" t="s">
        <v>216</v>
      </c>
      <c r="B8" s="82">
        <v>1907</v>
      </c>
      <c r="C8" s="82">
        <v>1363.61</v>
      </c>
      <c r="D8" s="84">
        <f t="shared" si="0"/>
        <v>3270.6099999999997</v>
      </c>
      <c r="E8" s="82"/>
      <c r="F8" s="82">
        <v>70</v>
      </c>
      <c r="G8" s="83">
        <f t="shared" si="1"/>
        <v>70</v>
      </c>
      <c r="H8" s="86">
        <f t="shared" si="2"/>
        <v>3340.6099999999997</v>
      </c>
    </row>
    <row r="9" spans="1:8" ht="19.5" customHeight="1">
      <c r="A9" s="77" t="s">
        <v>217</v>
      </c>
      <c r="B9" s="82">
        <v>954</v>
      </c>
      <c r="C9" s="82">
        <v>752.15</v>
      </c>
      <c r="D9" s="84">
        <f t="shared" si="0"/>
        <v>1706.15</v>
      </c>
      <c r="E9" s="82"/>
      <c r="F9" s="82">
        <v>35</v>
      </c>
      <c r="G9" s="83">
        <f t="shared" si="1"/>
        <v>35</v>
      </c>
      <c r="H9" s="86">
        <f t="shared" si="2"/>
        <v>1741.15</v>
      </c>
    </row>
    <row r="10" spans="1:8" ht="19.5" customHeight="1">
      <c r="A10" s="77" t="s">
        <v>218</v>
      </c>
      <c r="B10" s="82">
        <v>478</v>
      </c>
      <c r="C10" s="82">
        <v>379.02</v>
      </c>
      <c r="D10" s="84">
        <f t="shared" si="0"/>
        <v>857.02</v>
      </c>
      <c r="E10" s="82"/>
      <c r="F10" s="82">
        <v>20</v>
      </c>
      <c r="G10" s="83">
        <f t="shared" si="1"/>
        <v>20</v>
      </c>
      <c r="H10" s="86">
        <f t="shared" si="2"/>
        <v>877.02</v>
      </c>
    </row>
    <row r="11" spans="1:8" ht="19.5" customHeight="1">
      <c r="A11" s="77" t="s">
        <v>219</v>
      </c>
      <c r="B11" s="82">
        <v>1487</v>
      </c>
      <c r="C11" s="82">
        <v>1522.72</v>
      </c>
      <c r="D11" s="84">
        <f t="shared" si="0"/>
        <v>3009.7200000000003</v>
      </c>
      <c r="E11" s="82">
        <v>26.72</v>
      </c>
      <c r="F11" s="82">
        <v>380</v>
      </c>
      <c r="G11" s="83">
        <f t="shared" si="1"/>
        <v>380</v>
      </c>
      <c r="H11" s="86">
        <f t="shared" si="2"/>
        <v>3389.7200000000003</v>
      </c>
    </row>
    <row r="12" spans="1:8" ht="19.5" customHeight="1">
      <c r="A12" s="77" t="s">
        <v>220</v>
      </c>
      <c r="B12" s="82">
        <v>743</v>
      </c>
      <c r="C12" s="82">
        <v>791.48</v>
      </c>
      <c r="D12" s="84">
        <f t="shared" si="0"/>
        <v>1534.48</v>
      </c>
      <c r="E12" s="82">
        <v>13.36</v>
      </c>
      <c r="F12" s="82">
        <v>190</v>
      </c>
      <c r="G12" s="83">
        <f t="shared" si="1"/>
        <v>190</v>
      </c>
      <c r="H12" s="86">
        <f t="shared" si="2"/>
        <v>1724.48</v>
      </c>
    </row>
    <row r="13" spans="1:8" ht="19.5" customHeight="1">
      <c r="A13" s="77" t="s">
        <v>221</v>
      </c>
      <c r="B13" s="82">
        <v>372</v>
      </c>
      <c r="C13" s="82">
        <v>391.24</v>
      </c>
      <c r="D13" s="84">
        <f t="shared" si="0"/>
        <v>763.24</v>
      </c>
      <c r="E13" s="82">
        <v>6.68</v>
      </c>
      <c r="F13" s="82">
        <v>90</v>
      </c>
      <c r="G13" s="83">
        <f t="shared" si="1"/>
        <v>90</v>
      </c>
      <c r="H13" s="86">
        <f t="shared" si="2"/>
        <v>853.24</v>
      </c>
    </row>
    <row r="14" spans="1:8" ht="19.5" customHeight="1">
      <c r="A14" s="77" t="s">
        <v>222</v>
      </c>
      <c r="B14" s="82">
        <v>1550</v>
      </c>
      <c r="C14" s="82">
        <v>1172.81</v>
      </c>
      <c r="D14" s="84">
        <f t="shared" si="0"/>
        <v>2722.81</v>
      </c>
      <c r="E14" s="82">
        <v>27.84</v>
      </c>
      <c r="F14" s="82">
        <v>60</v>
      </c>
      <c r="G14" s="83">
        <f t="shared" si="1"/>
        <v>60</v>
      </c>
      <c r="H14" s="86">
        <f t="shared" si="2"/>
        <v>2782.81</v>
      </c>
    </row>
    <row r="15" spans="1:8" ht="19.5" customHeight="1">
      <c r="A15" s="77" t="s">
        <v>223</v>
      </c>
      <c r="B15" s="82">
        <v>775</v>
      </c>
      <c r="C15" s="82">
        <v>581.52</v>
      </c>
      <c r="D15" s="84">
        <f t="shared" si="0"/>
        <v>1356.52</v>
      </c>
      <c r="E15" s="82">
        <v>13.92</v>
      </c>
      <c r="F15" s="82">
        <v>30</v>
      </c>
      <c r="G15" s="83">
        <f t="shared" si="1"/>
        <v>30</v>
      </c>
      <c r="H15" s="86">
        <f t="shared" si="2"/>
        <v>1386.52</v>
      </c>
    </row>
    <row r="16" spans="1:8" ht="19.5" customHeight="1">
      <c r="A16" s="77" t="s">
        <v>224</v>
      </c>
      <c r="B16" s="82">
        <v>389</v>
      </c>
      <c r="C16" s="82">
        <v>291.21</v>
      </c>
      <c r="D16" s="84">
        <f t="shared" si="0"/>
        <v>680.21</v>
      </c>
      <c r="E16" s="82">
        <v>7</v>
      </c>
      <c r="F16" s="82">
        <v>15</v>
      </c>
      <c r="G16" s="83">
        <f t="shared" si="1"/>
        <v>15</v>
      </c>
      <c r="H16" s="86">
        <f t="shared" si="2"/>
        <v>695.21</v>
      </c>
    </row>
    <row r="17" spans="1:8" ht="19.5" customHeight="1">
      <c r="A17" s="77" t="s">
        <v>225</v>
      </c>
      <c r="B17" s="82">
        <v>1144</v>
      </c>
      <c r="C17" s="82">
        <v>1225.72</v>
      </c>
      <c r="D17" s="84">
        <f t="shared" si="0"/>
        <v>2369.7200000000003</v>
      </c>
      <c r="E17" s="82">
        <v>20.56</v>
      </c>
      <c r="F17" s="82">
        <v>290</v>
      </c>
      <c r="G17" s="83">
        <f t="shared" si="1"/>
        <v>290</v>
      </c>
      <c r="H17" s="86">
        <f t="shared" si="2"/>
        <v>2659.7200000000003</v>
      </c>
    </row>
    <row r="18" spans="1:8" ht="19.5" customHeight="1">
      <c r="A18" s="77" t="s">
        <v>226</v>
      </c>
      <c r="B18" s="82">
        <v>570</v>
      </c>
      <c r="C18" s="82">
        <v>647.48</v>
      </c>
      <c r="D18" s="84">
        <f t="shared" si="0"/>
        <v>1217.48</v>
      </c>
      <c r="E18" s="82">
        <v>10.24</v>
      </c>
      <c r="F18" s="82">
        <v>150</v>
      </c>
      <c r="G18" s="83">
        <f t="shared" si="1"/>
        <v>150</v>
      </c>
      <c r="H18" s="86">
        <f t="shared" si="2"/>
        <v>1367.48</v>
      </c>
    </row>
    <row r="19" spans="1:8" ht="19.5" customHeight="1">
      <c r="A19" s="77" t="s">
        <v>227</v>
      </c>
      <c r="B19" s="82">
        <v>285</v>
      </c>
      <c r="C19" s="82">
        <v>149.24</v>
      </c>
      <c r="D19" s="84">
        <f t="shared" si="0"/>
        <v>434.24</v>
      </c>
      <c r="E19" s="82">
        <v>5.12</v>
      </c>
      <c r="F19" s="82">
        <v>0</v>
      </c>
      <c r="G19" s="83">
        <f t="shared" si="1"/>
        <v>0</v>
      </c>
      <c r="H19" s="86">
        <f t="shared" si="2"/>
        <v>434.24</v>
      </c>
    </row>
    <row r="20" spans="1:8" ht="19.5" customHeight="1">
      <c r="A20" s="77" t="s">
        <v>228</v>
      </c>
      <c r="B20" s="82">
        <v>1193</v>
      </c>
      <c r="C20" s="82">
        <v>951.56</v>
      </c>
      <c r="D20" s="84">
        <f t="shared" si="0"/>
        <v>2144.56</v>
      </c>
      <c r="E20" s="82">
        <v>21.44</v>
      </c>
      <c r="F20" s="82">
        <v>50</v>
      </c>
      <c r="G20" s="83">
        <f t="shared" si="1"/>
        <v>50</v>
      </c>
      <c r="H20" s="86">
        <f t="shared" si="2"/>
        <v>2194.56</v>
      </c>
    </row>
    <row r="21" spans="1:8" ht="19.5" customHeight="1">
      <c r="A21" s="77" t="s">
        <v>229</v>
      </c>
      <c r="B21" s="82">
        <v>596</v>
      </c>
      <c r="C21" s="82">
        <v>505.9</v>
      </c>
      <c r="D21" s="84">
        <f t="shared" si="0"/>
        <v>1101.9</v>
      </c>
      <c r="E21" s="82">
        <v>10.72</v>
      </c>
      <c r="F21" s="82">
        <v>25</v>
      </c>
      <c r="G21" s="83">
        <f t="shared" si="1"/>
        <v>25</v>
      </c>
      <c r="H21" s="86">
        <f t="shared" si="2"/>
        <v>1126.9</v>
      </c>
    </row>
    <row r="22" spans="1:8" ht="19.5" customHeight="1">
      <c r="A22" s="77" t="s">
        <v>230</v>
      </c>
      <c r="B22" s="82">
        <v>300</v>
      </c>
      <c r="C22" s="82">
        <v>163.4</v>
      </c>
      <c r="D22" s="84">
        <f t="shared" si="0"/>
        <v>463.4</v>
      </c>
      <c r="E22" s="82">
        <v>5.4</v>
      </c>
      <c r="F22" s="82">
        <v>10</v>
      </c>
      <c r="G22" s="83">
        <f t="shared" si="1"/>
        <v>10</v>
      </c>
      <c r="H22" s="86">
        <f t="shared" si="2"/>
        <v>473.4</v>
      </c>
    </row>
    <row r="23" spans="1:8" ht="19.5" customHeight="1">
      <c r="A23" s="77" t="s">
        <v>231</v>
      </c>
      <c r="B23" s="82">
        <v>801</v>
      </c>
      <c r="C23" s="82">
        <v>929.72</v>
      </c>
      <c r="D23" s="84">
        <f t="shared" si="0"/>
        <v>1730.72</v>
      </c>
      <c r="E23" s="82">
        <v>14.4</v>
      </c>
      <c r="F23" s="82">
        <v>200</v>
      </c>
      <c r="G23" s="83">
        <f t="shared" si="1"/>
        <v>200</v>
      </c>
      <c r="H23" s="86">
        <f t="shared" si="2"/>
        <v>1930.72</v>
      </c>
    </row>
    <row r="24" spans="1:8" ht="19.5" customHeight="1">
      <c r="A24" s="77" t="s">
        <v>232</v>
      </c>
      <c r="B24" s="82">
        <v>400</v>
      </c>
      <c r="C24" s="82">
        <v>244.48</v>
      </c>
      <c r="D24" s="84">
        <f t="shared" si="0"/>
        <v>644.48</v>
      </c>
      <c r="E24" s="82">
        <v>7.2</v>
      </c>
      <c r="F24" s="82">
        <v>100</v>
      </c>
      <c r="G24" s="83">
        <f t="shared" si="1"/>
        <v>100</v>
      </c>
      <c r="H24" s="86">
        <f t="shared" si="2"/>
        <v>744.48</v>
      </c>
    </row>
    <row r="25" spans="1:8" ht="19.5" customHeight="1">
      <c r="A25" s="77" t="s">
        <v>233</v>
      </c>
      <c r="B25" s="82">
        <v>199</v>
      </c>
      <c r="C25" s="82">
        <v>122.24</v>
      </c>
      <c r="D25" s="84">
        <f t="shared" si="0"/>
        <v>321.24</v>
      </c>
      <c r="E25" s="82">
        <v>3.56</v>
      </c>
      <c r="F25" s="82">
        <v>0</v>
      </c>
      <c r="G25" s="83">
        <f t="shared" si="1"/>
        <v>0</v>
      </c>
      <c r="H25" s="86">
        <f t="shared" si="2"/>
        <v>321.24</v>
      </c>
    </row>
    <row r="26" spans="1:8" ht="19.5" customHeight="1">
      <c r="A26" s="77" t="s">
        <v>234</v>
      </c>
      <c r="B26" s="82">
        <v>836</v>
      </c>
      <c r="C26" s="82">
        <v>730.31</v>
      </c>
      <c r="D26" s="84">
        <f t="shared" si="0"/>
        <v>1566.31</v>
      </c>
      <c r="E26" s="82">
        <v>15</v>
      </c>
      <c r="F26" s="82">
        <v>40</v>
      </c>
      <c r="G26" s="83">
        <f t="shared" si="1"/>
        <v>40</v>
      </c>
      <c r="H26" s="86">
        <f t="shared" si="2"/>
        <v>1606.31</v>
      </c>
    </row>
    <row r="27" spans="1:8" ht="19.5" customHeight="1">
      <c r="A27" s="77" t="s">
        <v>235</v>
      </c>
      <c r="B27" s="82">
        <v>418</v>
      </c>
      <c r="C27" s="82">
        <v>400.27</v>
      </c>
      <c r="D27" s="84">
        <f t="shared" si="0"/>
        <v>818.27</v>
      </c>
      <c r="E27" s="82">
        <v>7.52</v>
      </c>
      <c r="F27" s="82">
        <v>30</v>
      </c>
      <c r="G27" s="83">
        <f t="shared" si="1"/>
        <v>30</v>
      </c>
      <c r="H27" s="86">
        <f t="shared" si="2"/>
        <v>848.27</v>
      </c>
    </row>
    <row r="28" spans="1:8" ht="19.5" customHeight="1">
      <c r="A28" s="77" t="s">
        <v>236</v>
      </c>
      <c r="B28" s="82">
        <v>207</v>
      </c>
      <c r="C28" s="82">
        <v>244.69</v>
      </c>
      <c r="D28" s="84">
        <f t="shared" si="0"/>
        <v>451.69</v>
      </c>
      <c r="E28" s="82">
        <v>3.72</v>
      </c>
      <c r="F28" s="82">
        <v>0</v>
      </c>
      <c r="G28" s="83">
        <f t="shared" si="1"/>
        <v>0</v>
      </c>
      <c r="H28" s="86">
        <f t="shared" si="2"/>
        <v>451.69</v>
      </c>
    </row>
    <row r="29" spans="1:8" ht="19.5" customHeight="1">
      <c r="A29" s="77" t="s">
        <v>237</v>
      </c>
      <c r="B29" s="82">
        <v>570</v>
      </c>
      <c r="C29" s="82">
        <v>732.99</v>
      </c>
      <c r="D29" s="84">
        <f t="shared" si="0"/>
        <v>1302.99</v>
      </c>
      <c r="E29" s="82">
        <v>10.24</v>
      </c>
      <c r="F29" s="82">
        <v>150</v>
      </c>
      <c r="G29" s="83">
        <f t="shared" si="1"/>
        <v>150</v>
      </c>
      <c r="H29" s="86">
        <f t="shared" si="2"/>
        <v>1452.99</v>
      </c>
    </row>
    <row r="30" spans="1:8" ht="19.5" customHeight="1">
      <c r="A30" s="77" t="s">
        <v>238</v>
      </c>
      <c r="B30" s="82">
        <v>144</v>
      </c>
      <c r="C30" s="82">
        <v>104.89</v>
      </c>
      <c r="D30" s="84">
        <f t="shared" si="0"/>
        <v>248.89</v>
      </c>
      <c r="E30" s="82">
        <v>2.6</v>
      </c>
      <c r="F30" s="82">
        <v>0</v>
      </c>
      <c r="G30" s="83">
        <f t="shared" si="1"/>
        <v>0</v>
      </c>
      <c r="H30" s="86">
        <f t="shared" si="2"/>
        <v>248.89</v>
      </c>
    </row>
    <row r="31" spans="1:8" ht="19.5" customHeight="1">
      <c r="A31" s="77" t="s">
        <v>239</v>
      </c>
      <c r="B31" s="82">
        <v>596</v>
      </c>
      <c r="C31" s="82">
        <v>566.14</v>
      </c>
      <c r="D31" s="84">
        <f t="shared" si="0"/>
        <v>1162.1399999999999</v>
      </c>
      <c r="E31" s="82">
        <v>10.72</v>
      </c>
      <c r="F31" s="82">
        <v>40</v>
      </c>
      <c r="G31" s="83">
        <f t="shared" si="1"/>
        <v>40</v>
      </c>
      <c r="H31" s="86">
        <f t="shared" si="2"/>
        <v>1202.1399999999999</v>
      </c>
    </row>
    <row r="32" spans="1:8" ht="19.5" customHeight="1">
      <c r="A32" s="77" t="s">
        <v>240</v>
      </c>
      <c r="B32" s="82">
        <v>150</v>
      </c>
      <c r="C32" s="82">
        <v>116.59</v>
      </c>
      <c r="D32" s="84">
        <f t="shared" si="0"/>
        <v>266.59000000000003</v>
      </c>
      <c r="E32" s="82">
        <v>2.68</v>
      </c>
      <c r="F32" s="82">
        <v>0</v>
      </c>
      <c r="G32" s="83">
        <f t="shared" si="1"/>
        <v>0</v>
      </c>
      <c r="H32" s="86">
        <f t="shared" si="2"/>
        <v>266.59000000000003</v>
      </c>
    </row>
    <row r="33" spans="1:8" ht="19.5" customHeight="1">
      <c r="A33" s="77" t="s">
        <v>241</v>
      </c>
      <c r="B33" s="82">
        <v>343</v>
      </c>
      <c r="C33" s="82">
        <v>287.72</v>
      </c>
      <c r="D33" s="84">
        <f t="shared" si="0"/>
        <v>630.72</v>
      </c>
      <c r="E33" s="82">
        <v>6.16</v>
      </c>
      <c r="F33" s="82">
        <v>0</v>
      </c>
      <c r="G33" s="83">
        <f t="shared" si="1"/>
        <v>0</v>
      </c>
      <c r="H33" s="86">
        <f t="shared" si="2"/>
        <v>630.72</v>
      </c>
    </row>
    <row r="34" spans="1:8" ht="19.5" customHeight="1">
      <c r="A34" s="77" t="s">
        <v>242</v>
      </c>
      <c r="B34" s="82">
        <v>86</v>
      </c>
      <c r="C34" s="82">
        <v>86.99</v>
      </c>
      <c r="D34" s="84">
        <f t="shared" si="0"/>
        <v>172.99</v>
      </c>
      <c r="E34" s="82">
        <v>1.56</v>
      </c>
      <c r="F34" s="82">
        <v>0</v>
      </c>
      <c r="G34" s="83">
        <f t="shared" si="1"/>
        <v>0</v>
      </c>
      <c r="H34" s="86">
        <f t="shared" si="2"/>
        <v>172.99</v>
      </c>
    </row>
    <row r="35" spans="1:8" ht="19.5" customHeight="1">
      <c r="A35" s="77" t="s">
        <v>243</v>
      </c>
      <c r="B35" s="82">
        <v>357</v>
      </c>
      <c r="C35" s="82">
        <v>441.97</v>
      </c>
      <c r="D35" s="84">
        <f t="shared" si="0"/>
        <v>798.97</v>
      </c>
      <c r="E35" s="82">
        <v>6.4</v>
      </c>
      <c r="F35" s="82">
        <v>40</v>
      </c>
      <c r="G35" s="83">
        <f t="shared" si="1"/>
        <v>40</v>
      </c>
      <c r="H35" s="86">
        <f t="shared" si="2"/>
        <v>838.97</v>
      </c>
    </row>
  </sheetData>
  <printOptions horizontalCentered="1"/>
  <pageMargins left="0.75" right="0.75" top="0.984251968503937" bottom="0.984251968503937" header="0" footer="0"/>
  <pageSetup horizontalDpi="600" verticalDpi="600" orientation="landscape" paperSize="9" r:id="rId1"/>
  <headerFooter alignWithMargins="0">
    <oddFooter>&amp;L&amp;"Verdana,Negrita"&amp;7SECRETARIA DE ADMINISTRACION Y FINANZAS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Prensa</cp:lastModifiedBy>
  <cp:lastPrinted>2008-12-11T12:29:14Z</cp:lastPrinted>
  <dcterms:created xsi:type="dcterms:W3CDTF">2006-02-09T19:50:01Z</dcterms:created>
  <dcterms:modified xsi:type="dcterms:W3CDTF">2008-12-12T15:28:35Z</dcterms:modified>
  <cp:category/>
  <cp:version/>
  <cp:contentType/>
  <cp:contentStatus/>
</cp:coreProperties>
</file>